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E67732FA-8FE9-4A3A-BC2B-3B26A6F12F01}" xr6:coauthVersionLast="47" xr6:coauthVersionMax="47" xr10:uidLastSave="{00000000-0000-0000-0000-000000000000}"/>
  <bookViews>
    <workbookView xWindow="1170" yWindow="1170" windowWidth="21825" windowHeight="12960" tabRatio="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Formatos'!$A$7:$AK$59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2" i="1" l="1"/>
  <c r="AI9" i="1"/>
  <c r="AI10" i="1"/>
  <c r="AI11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X22" i="1"/>
  <c r="AB54" i="1"/>
  <c r="D74" i="6"/>
  <c r="X59" i="1" l="1"/>
  <c r="X27" i="1" l="1"/>
  <c r="D73" i="6"/>
  <c r="D72" i="6"/>
  <c r="D70" i="6"/>
  <c r="D68" i="6"/>
  <c r="D62" i="6"/>
  <c r="D51" i="6" l="1"/>
  <c r="D49" i="6"/>
  <c r="D45" i="6"/>
  <c r="D43" i="6"/>
  <c r="D40" i="6"/>
  <c r="D35" i="6"/>
  <c r="D33" i="6"/>
  <c r="D28" i="6"/>
  <c r="D26" i="6"/>
  <c r="D22" i="6" l="1"/>
  <c r="D16" i="6"/>
  <c r="D13" i="6"/>
  <c r="D6" i="6"/>
  <c r="D11" i="6"/>
  <c r="D4" i="6"/>
  <c r="X15" i="1"/>
  <c r="X41" i="1" l="1"/>
  <c r="X31" i="1"/>
  <c r="X13" i="1"/>
  <c r="X8" i="1"/>
  <c r="AI8" i="1"/>
  <c r="X52" i="1"/>
  <c r="X44" i="1"/>
  <c r="X34" i="1"/>
  <c r="X21" i="1"/>
  <c r="X56" i="1"/>
  <c r="X54" i="1" l="1"/>
  <c r="X55" i="1"/>
  <c r="X30" i="1"/>
  <c r="X57" i="1"/>
  <c r="X58" i="1"/>
  <c r="X38" i="1"/>
  <c r="X39" i="1"/>
  <c r="X40" i="1"/>
  <c r="X42" i="1"/>
  <c r="X43" i="1"/>
  <c r="X45" i="1"/>
  <c r="X46" i="1"/>
  <c r="X47" i="1"/>
  <c r="X25" i="1"/>
  <c r="X48" i="1"/>
  <c r="X49" i="1"/>
  <c r="X50" i="1"/>
  <c r="X51" i="1"/>
  <c r="X53" i="1"/>
  <c r="X29" i="1"/>
  <c r="X32" i="1"/>
  <c r="X33" i="1"/>
  <c r="X35" i="1"/>
  <c r="X36" i="1"/>
  <c r="X37" i="1"/>
  <c r="X17" i="1" l="1"/>
  <c r="X24" i="1"/>
  <c r="X16" i="1"/>
  <c r="AF9" i="1"/>
  <c r="X9" i="1"/>
  <c r="AF10" i="1"/>
  <c r="X26" i="1"/>
  <c r="X23" i="1"/>
  <c r="X28" i="1"/>
  <c r="X12" i="1"/>
  <c r="X10" i="1"/>
  <c r="X18" i="1"/>
  <c r="X11" i="1"/>
  <c r="X19" i="1"/>
  <c r="X14" i="1"/>
  <c r="X20" i="1"/>
</calcChain>
</file>

<file path=xl/sharedStrings.xml><?xml version="1.0" encoding="utf-8"?>
<sst xmlns="http://schemas.openxmlformats.org/spreadsheetml/2006/main" count="1403" uniqueCount="356">
  <si>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</si>
  <si>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</si>
  <si>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</si>
  <si>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</si>
  <si>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</si>
  <si>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</si>
  <si>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</si>
  <si>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</si>
  <si>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</si>
  <si>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</si>
  <si>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</si>
  <si>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</si>
  <si>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</si>
  <si>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</si>
  <si>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</si>
  <si>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</si>
  <si>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</si>
  <si>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</si>
  <si>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</si>
  <si>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</si>
  <si>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</si>
  <si>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</si>
  <si>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</si>
  <si>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</si>
  <si>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</si>
  <si>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</si>
  <si>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</si>
  <si>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</si>
  <si>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</si>
  <si>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</si>
  <si>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</si>
  <si>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</si>
  <si>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</si>
  <si>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</si>
  <si>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</si>
  <si>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</si>
  <si>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</si>
  <si>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</si>
  <si>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</si>
  <si>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</si>
  <si>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</si>
  <si>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</si>
  <si>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</si>
  <si>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</si>
  <si>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</si>
  <si>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</si>
  <si>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</si>
  <si>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</si>
  <si>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</si>
  <si>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</si>
  <si>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</si>
  <si>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</si>
  <si>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</si>
  <si>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</si>
  <si>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</si>
  <si>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</si>
  <si>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</si>
  <si>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</si>
  <si>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</si>
  <si>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</si>
  <si>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</si>
  <si>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</si>
  <si>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</si>
  <si>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</si>
  <si>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</si>
  <si>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</si>
  <si>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</si>
  <si>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</si>
  <si>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</si>
  <si>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</si>
  <si>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</si>
  <si>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</si>
  <si>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</si>
  <si>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</si>
  <si>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</si>
  <si>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</si>
  <si>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</si>
  <si>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</si>
  <si>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</si>
  <si>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</si>
  <si>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</si>
  <si>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</si>
  <si>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</si>
  <si>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</si>
  <si>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</si>
  <si>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</si>
  <si>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</si>
  <si>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</si>
  <si>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</si>
  <si>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</si>
  <si>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</si>
  <si>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</si>
  <si>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</si>
  <si>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</si>
  <si>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</si>
  <si>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</si>
  <si>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</si>
  <si>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</si>
  <si>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</si>
  <si>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</si>
  <si>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</si>
  <si>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</si>
  <si>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</si>
  <si>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</si>
  <si>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</si>
  <si>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</si>
  <si>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</si>
  <si>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</si>
  <si>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</si>
  <si>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</si>
  <si>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</si>
  <si>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</si>
  <si>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</si>
  <si>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</si>
  <si>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</si>
  <si>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 xml:space="preserve">MEXICO </t>
  </si>
  <si>
    <t xml:space="preserve">MICHOACAN </t>
  </si>
  <si>
    <t xml:space="preserve">MORELIA </t>
  </si>
  <si>
    <t>DELEGACIÓN ADMINISTRATIVA</t>
  </si>
  <si>
    <t>SIN NOTA</t>
  </si>
  <si>
    <t>1517</t>
  </si>
  <si>
    <t>SUBDIRECTORA  "C"</t>
  </si>
  <si>
    <t>SUBDIRECTOR  "C"</t>
  </si>
  <si>
    <t>JOSE ANTONIO</t>
  </si>
  <si>
    <t>CORTES</t>
  </si>
  <si>
    <t>MARTINEZ</t>
  </si>
  <si>
    <t>LA PIEDAD</t>
  </si>
  <si>
    <t>SUPERVISOR</t>
  </si>
  <si>
    <t>EDSON JAIR</t>
  </si>
  <si>
    <t xml:space="preserve">ESPINOZA </t>
  </si>
  <si>
    <t>CHAVEZ</t>
  </si>
  <si>
    <t>Instalar el primer consejo de planeación regional en el bajío</t>
  </si>
  <si>
    <t>HECTOR</t>
  </si>
  <si>
    <t>VILLANUEVA</t>
  </si>
  <si>
    <t>Realizar la instalación del Consejo Ciudadano de la Región II Bajío</t>
  </si>
  <si>
    <t>Realizar la instalación del Consejo Ciudadano de la Región IV Oriente</t>
  </si>
  <si>
    <t>MARAVATIO</t>
  </si>
  <si>
    <t>COORDINACION GENERAL</t>
  </si>
  <si>
    <t>LUIS ARTURO</t>
  </si>
  <si>
    <t>BUE</t>
  </si>
  <si>
    <t>SOLANA</t>
  </si>
  <si>
    <t>Cubrir el consejo de Planeación Regional de la Región Bajío</t>
  </si>
  <si>
    <t>ANA CRISTINA</t>
  </si>
  <si>
    <t>HERRERA</t>
  </si>
  <si>
    <t>ARCIGA</t>
  </si>
  <si>
    <t>Capturar evidencia fotográfica de la instalación y primera sesión del Consejo de Planeación Regional Oriente</t>
  </si>
  <si>
    <t>RIVERA</t>
  </si>
  <si>
    <t>Trasladar al Coordinador General</t>
  </si>
  <si>
    <t>CIUDAD DE MEXICO</t>
  </si>
  <si>
    <t>ROBERTO</t>
  </si>
  <si>
    <t>MARQUEZ</t>
  </si>
  <si>
    <t>MONDRAGON</t>
  </si>
  <si>
    <t>29/02/2025</t>
  </si>
  <si>
    <t>JOSE SALVADOR</t>
  </si>
  <si>
    <t>PADILLA</t>
  </si>
  <si>
    <t>JIMENEZ</t>
  </si>
  <si>
    <t>Apoyar la instalación del Consejo Ciudadano en la Región Oriente en Maravatío</t>
  </si>
  <si>
    <t>Realizar la instalación del Consejo Ciudadano de la Región V Tepalcatepec</t>
  </si>
  <si>
    <t>APATZINGAN</t>
  </si>
  <si>
    <t>Entregar documentación a las oficinas de Representación de Michoacán en la Ciudad de México</t>
  </si>
  <si>
    <t>Realizar la instalación del Consejo Ciudadano de la Región VI Purépecha</t>
  </si>
  <si>
    <t>URUAPAN</t>
  </si>
  <si>
    <t>SUBDIRECCION DE PLANEACION</t>
  </si>
  <si>
    <t>FRIDA FERNANDA</t>
  </si>
  <si>
    <t>CAMPOS</t>
  </si>
  <si>
    <t>ZEPEDA</t>
  </si>
  <si>
    <t>Asistir al evento de instalación del Consejo Ciudadano en la Región Oriente</t>
  </si>
  <si>
    <t>Asistir al evento de instalación del Consejo Ciudadano en la Región Bajío</t>
  </si>
  <si>
    <t>Grabación de un video informativo y testimonial sobre las y los beneficiarios y los trabajos que se realizan en el Ceibas Uruapan</t>
  </si>
  <si>
    <t>SERVICIOS DE VIGILANCIA Y CUSTODIA</t>
  </si>
  <si>
    <t>1301</t>
  </si>
  <si>
    <t>DEPARTAMENTO DE CONSULTA Y PARTICIPACIÓN CIUDADANA</t>
  </si>
  <si>
    <t>DEPARTAMENTO DE CONSULTA Y PARTICIPACION CIUDADANA</t>
  </si>
  <si>
    <t>0211</t>
  </si>
  <si>
    <t>AUXILIAR DE INTENDENCIA "B"</t>
  </si>
  <si>
    <t>1624</t>
  </si>
  <si>
    <t>DIRECTOR DE AREA ¨C¨</t>
  </si>
  <si>
    <t>1401</t>
  </si>
  <si>
    <t>ADMINISTRADOR DE SISTEMAS</t>
  </si>
  <si>
    <t>0609</t>
  </si>
  <si>
    <t>SECRETARIA DE JEFE DE DEPARTAMENTO</t>
  </si>
  <si>
    <t>1007</t>
  </si>
  <si>
    <t>ANALISTA</t>
  </si>
  <si>
    <t>DIRECCION DE UNIDAD DE PLANEACION Y EVALUACION DEL DESEMPEÑO</t>
  </si>
  <si>
    <t>ENLACE JURIDICO</t>
  </si>
  <si>
    <t>SUBDIRECCION DE APOYO TECNICO INSTITUCIONAL</t>
  </si>
  <si>
    <t>0803</t>
  </si>
  <si>
    <t>SECRETARIA DE DIRECTOR</t>
  </si>
  <si>
    <t>MA. GUADALUPE</t>
  </si>
  <si>
    <t>AYALA</t>
  </si>
  <si>
    <t>GARCIA</t>
  </si>
  <si>
    <t>Instalar el primer consejo de planeación en la Región Tepalcatepec</t>
  </si>
  <si>
    <t>1410</t>
  </si>
  <si>
    <t>JEFE DE DEPARTAMENTO</t>
  </si>
  <si>
    <t>MARIO</t>
  </si>
  <si>
    <t>DELARUE</t>
  </si>
  <si>
    <t>Asistir al evento de instalación del Consejo Ciudadano en la Región Purépecha</t>
  </si>
  <si>
    <t>Instalar el primer consejo de planeación regional en la Región Purépecha</t>
  </si>
  <si>
    <t>Entregar documentación a la Ciudad de México</t>
  </si>
  <si>
    <t>Instalar el primer consejo de planeación en la Región Tierra Caliente</t>
  </si>
  <si>
    <t>HUETAMO</t>
  </si>
  <si>
    <t>Instalar el primer consejo de planeación en la Región Purépecha</t>
  </si>
  <si>
    <t>Apoyo fotográfico para la Unidad de Planeación durante el Consejo Ciudadano en la ciudad de Uruapan</t>
  </si>
  <si>
    <t>Realizar la instalación del Consejo Ciudadano de la Región VIII Tierra Caliente</t>
  </si>
  <si>
    <t>Asistir al evento de instalación del Consejo Ciudadano de Planeación en la Región Tierra Caliente</t>
  </si>
  <si>
    <t>Realizar la instalación del Consejo Ciudadano de la Región IX Sierra Costa</t>
  </si>
  <si>
    <t>LAZARO CARDENAS</t>
  </si>
  <si>
    <t>JOSE ROBERTO</t>
  </si>
  <si>
    <t>HERNANDEZ</t>
  </si>
  <si>
    <t>VALDES</t>
  </si>
  <si>
    <t>1516</t>
  </si>
  <si>
    <t>SUBDIRECTOR ¨B¨</t>
  </si>
  <si>
    <t>RICARDO</t>
  </si>
  <si>
    <t>ROBLES</t>
  </si>
  <si>
    <t>CASTRO</t>
  </si>
  <si>
    <t>ENLACE DE ESTADISTICA Y GESTION DE DATOS</t>
  </si>
  <si>
    <t>Apoyo de comunicación en el Consejo Ciudadano en Lázaro Cárdenas</t>
  </si>
  <si>
    <t>DEPARAMENTO INVESTIGACION REGIONAL Y MUNICIPAL</t>
  </si>
  <si>
    <t>GUADALUPE</t>
  </si>
  <si>
    <t>PALACIOS</t>
  </si>
  <si>
    <t>NUÑEZ</t>
  </si>
  <si>
    <t>Instalar el primer consejo de planeación en la Región Costa</t>
  </si>
  <si>
    <t>Instalar el primer consejo de planeación en la Región Sierra Costa</t>
  </si>
  <si>
    <t>Asistir al evento del Consejo Ciudadano en la Región Infiernillo</t>
  </si>
  <si>
    <t>ARIO DE ROSALES</t>
  </si>
  <si>
    <t>Realizar la instalación del Consejo Ciudadano de la Región X Infiernillo</t>
  </si>
  <si>
    <t xml:space="preserve">DEPARTAMENTO DE SEGUIMIENTO Y EVALUACIÓN </t>
  </si>
  <si>
    <t xml:space="preserve">ANDRES RODRIGO </t>
  </si>
  <si>
    <t>RESILLAS</t>
  </si>
  <si>
    <t>RODRIGUEZ</t>
  </si>
  <si>
    <t>Inauguración del Centro de Integración para el Bienestar y la Armonía</t>
  </si>
  <si>
    <t>ZACAPU</t>
  </si>
  <si>
    <t>Instalar el primer consejo de planeación en la Región Infiernillo</t>
  </si>
  <si>
    <t>Apoyar en la toma de fotografías para las redes sociales de la CPLADEM, de la instalación del primer consejo de planeación en la Región Infiernillo</t>
  </si>
  <si>
    <t>Instalar el primer consejo de planeación en la Región Oriente</t>
  </si>
  <si>
    <t>Asistir en representación del Coordinador de la CPLADEM a la Primera Sesión Ordinaria 2025 de la Comisión de Ordenamiento Metropolitano de la Zona Metropolitana Interestatal de La Piedad - Pénjamo</t>
  </si>
  <si>
    <t>Asistir al evento del Consejo Ciudadano en la Región Telpacatepec</t>
  </si>
  <si>
    <t>SUBDIRECCION DE REGISTRO Y SEGUIMIENTO</t>
  </si>
  <si>
    <t xml:space="preserve">TINOCO </t>
  </si>
  <si>
    <t>ORTIZ</t>
  </si>
  <si>
    <t>JOSE ALBERTO</t>
  </si>
  <si>
    <t>Capturar evidencia fotográfica de la instalación y primera sesión del Consejo de Planeación Regional Telpacatepec</t>
  </si>
  <si>
    <t>Funcionaria (o)</t>
  </si>
  <si>
    <t>1811</t>
  </si>
  <si>
    <t>COORDINADOR "D"</t>
  </si>
  <si>
    <t>COORDINACIÓN GENERAL</t>
  </si>
  <si>
    <t>MAURICIO</t>
  </si>
  <si>
    <t>VARGAS</t>
  </si>
  <si>
    <t>ANDALUZ</t>
  </si>
  <si>
    <t>Asistir a una reunión de trabajo en la SHCP de la Ciudad de México para ver temas relacionados con Proyectos de Desarrollo Sostenible</t>
  </si>
  <si>
    <t>COMBUSTIBLE</t>
  </si>
  <si>
    <t>VIATICOS</t>
  </si>
  <si>
    <t>Asistir a la Primera Sesión Ordinaria de 2025: Red Nacional de Instancias Estatales de Monitoreo y Evaluación</t>
  </si>
  <si>
    <t>QUERETARO</t>
  </si>
  <si>
    <t>PASAJES TERRESTRES NACIONALES</t>
  </si>
  <si>
    <t>SUBDIRECCIÓN DE EVALUACIÓN Y SEGUIMIENTO</t>
  </si>
  <si>
    <t>DANIELA MARGARITA</t>
  </si>
  <si>
    <t>AVILÉS</t>
  </si>
  <si>
    <t>BERNAL</t>
  </si>
  <si>
    <t>Asistir al evento de instalación del Consejo Ciudadano en la Región Bajio</t>
  </si>
  <si>
    <t>De conformidad con el artículo 45 inciso XI de las Condiciones Generales de Trabajo el personal sindicalizado no está obligado a comprobar los gastos de hospedaje y alimentación; únicamente los gastos de traslado.</t>
  </si>
  <si>
    <t xml:space="preserve">Se realizo la comisión mas no se devengo lo destinado para ello, y se reintegro el importe. </t>
  </si>
  <si>
    <t xml:space="preserve">No se pudo asistir a la comisión, pero se reintregro lo presupuestado. </t>
  </si>
  <si>
    <t>https://so.secoem.michoacan.gob.mx/wp-content/uploads/2025/01/Manual-Viaticos_2.pdf</t>
  </si>
  <si>
    <t>https://so.secoem.michoacan.gob.mx/wp-content/uploads/2025/07/1-F.pdf</t>
  </si>
  <si>
    <t>https://so.secoem.michoacan.gob.mx/wp-content/uploads/2025/07/2-F.pdf</t>
  </si>
  <si>
    <t>https://so.secoem.michoacan.gob.mx/wp-content/uploads/2025/07/3-F.pdf</t>
  </si>
  <si>
    <t>https://so.secoem.michoacan.gob.mx/wp-content/uploads/2025/07/7-F.pdf</t>
  </si>
  <si>
    <t>https://so.secoem.michoacan.gob.mx/wp-content/uploads/2025/07/9-F.pdf</t>
  </si>
  <si>
    <t>https://so.secoem.michoacan.gob.mx/wp-content/uploads/2025/07/10-F.pdf</t>
  </si>
  <si>
    <t>https://so.secoem.michoacan.gob.mx/wp-content/uploads/2025/07/12-F.pdf</t>
  </si>
  <si>
    <t>https://so.secoem.michoacan.gob.mx/wp-content/uploads/2025/07/13-F.pdf</t>
  </si>
  <si>
    <t>https://so.secoem.michoacan.gob.mx/wp-content/uploads/2025/07/15-F.pdf</t>
  </si>
  <si>
    <t>https://so.secoem.michoacan.gob.mx/wp-content/uploads/2025/07/16-F.pdf</t>
  </si>
  <si>
    <t>https://so.secoem.michoacan.gob.mx/wp-content/uploads/2025/07/17-F.pdf</t>
  </si>
  <si>
    <t>https://so.secoem.michoacan.gob.mx/wp-content/uploads/2025/07/18-F.pdf</t>
  </si>
  <si>
    <t>https://so.secoem.michoacan.gob.mx/wp-content/uploads/2025/07/19-F.pdf</t>
  </si>
  <si>
    <t>https://so.secoem.michoacan.gob.mx/wp-content/uploads/2025/07/20-F-1.pdf</t>
  </si>
  <si>
    <t>https://so.secoem.michoacan.gob.mx/wp-content/uploads/2025/07/23-F.pdf</t>
  </si>
  <si>
    <t>https://so.secoem.michoacan.gob.mx/wp-content/uploads/2025/07/24-F.pdf</t>
  </si>
  <si>
    <t>https://so.secoem.michoacan.gob.mx/wp-content/uploads/2025/07/25F.pdf</t>
  </si>
  <si>
    <t>https://so.secoem.michoacan.gob.mx/wp-content/uploads/2025/07/26F.pdf</t>
  </si>
  <si>
    <t>https://so.secoem.michoacan.gob.mx/wp-content/uploads/2025/07/27F.pdf</t>
  </si>
  <si>
    <t>https://so.secoem.michoacan.gob.mx/wp-content/uploads/2025/07/28F.pdf</t>
  </si>
  <si>
    <t>https://so.secoem.michoacan.gob.mx/wp-content/uploads/2025/07/30F.pdf</t>
  </si>
  <si>
    <t>https://so.secoem.michoacan.gob.mx/wp-content/uploads/2025/07/31F.pdf</t>
  </si>
  <si>
    <t>https://so.secoem.michoacan.gob.mx/wp-content/uploads/2025/07/32F.pdf</t>
  </si>
  <si>
    <t>https://so.secoem.michoacan.gob.mx/wp-content/uploads/2025/07/34F.pdf</t>
  </si>
  <si>
    <t>https://so.secoem.michoacan.gob.mx/wp-content/uploads/2025/07/35-F-1.pdf</t>
  </si>
  <si>
    <t>https://so.secoem.michoacan.gob.mx/wp-content/uploads/2025/07/36-F.pdf</t>
  </si>
  <si>
    <t>https://so.secoem.michoacan.gob.mx/wp-content/uploads/2025/07/37-F.pdf</t>
  </si>
  <si>
    <t>https://so.secoem.michoacan.gob.mx/wp-content/uploads/2025/07/39-F.pdf</t>
  </si>
  <si>
    <t>https://so.secoem.michoacan.gob.mx/wp-content/uploads/2025/07/41-F.pdf</t>
  </si>
  <si>
    <t>https://so.secoem.michoacan.gob.mx/wp-content/uploads/2025/07/44-F.pdf</t>
  </si>
  <si>
    <t>https://so.secoem.michoacan.gob.mx/wp-content/uploads/2025/07/45-F.pdf</t>
  </si>
  <si>
    <t>https://so.secoem.michoacan.gob.mx/wp-content/uploads/2025/07/46-F.pdf</t>
  </si>
  <si>
    <t>https://so.secoem.michoacan.gob.mx/wp-content/uploads/2025/07/47-F.pdf</t>
  </si>
  <si>
    <t>https://so.secoem.michoacan.gob.mx/wp-content/uploads/2025/07/48-F.pdf</t>
  </si>
  <si>
    <t>https://so.secoem.michoacan.gob.mx/wp-content/uploads/2025/07/50-F.pdf</t>
  </si>
  <si>
    <t>https://so.secoem.michoacan.gob.mx/wp-content/uploads/2025/07/52-F.pdf</t>
  </si>
  <si>
    <t>https://so.secoem.michoacan.gob.mx/wp-content/uploads/2025/07/53-F.pdf</t>
  </si>
  <si>
    <t>https://so.secoem.michoacan.gob.mx/wp-content/uploads/2025/07/54-F.pdf</t>
  </si>
  <si>
    <t>https://so.secoem.michoacan.gob.mx/wp-content/uploads/2025/07/55-F.pdf</t>
  </si>
  <si>
    <t>https://so.secoem.michoacan.gob.mx/wp-content/uploads/2025/07/8-F_compressed.pdf</t>
  </si>
  <si>
    <t>https://so.secoem.michoacan.gob.mx/wp-content/uploads/2025/07/1-11.pdf</t>
  </si>
  <si>
    <t>https://so.secoem.michoacan.gob.mx/wp-content/uploads/2025/07/2-13.pdf</t>
  </si>
  <si>
    <t>https://so.secoem.michoacan.gob.mx/wp-content/uploads/2025/07/3-13.pdf</t>
  </si>
  <si>
    <t>https://so.secoem.michoacan.gob.mx/wp-content/uploads/2025/07/4-12.pdf</t>
  </si>
  <si>
    <t>https://so.secoem.michoacan.gob.mx/wp-content/uploads/2025/07/5-11.pdf</t>
  </si>
  <si>
    <t>https://so.secoem.michoacan.gob.mx/wp-content/uploads/2025/07/6-11.pdf</t>
  </si>
  <si>
    <t>https://so.secoem.michoacan.gob.mx/wp-content/uploads/2025/07/7-11.pdf</t>
  </si>
  <si>
    <t>https://so.secoem.michoacan.gob.mx/wp-content/uploads/2025/07/8-11.pdf</t>
  </si>
  <si>
    <t>https://so.secoem.michoacan.gob.mx/wp-content/uploads/2025/07/9-9.pdf</t>
  </si>
  <si>
    <t>https://so.secoem.michoacan.gob.mx/wp-content/uploads/2025/07/10-12.pdf</t>
  </si>
  <si>
    <t>https://so.secoem.michoacan.gob.mx/wp-content/uploads/2025/07/11-12.pdf</t>
  </si>
  <si>
    <t>https://so.secoem.michoacan.gob.mx/wp-content/uploads/2025/07/13-11.pdf</t>
  </si>
  <si>
    <t>https://so.secoem.michoacan.gob.mx/wp-content/uploads/2025/07/14-11.pdf</t>
  </si>
  <si>
    <t>https://so.secoem.michoacan.gob.mx/wp-content/uploads/2025/07/15-14.pdf</t>
  </si>
  <si>
    <t>https://so.secoem.michoacan.gob.mx/wp-content/uploads/2025/07/16-14.pdf</t>
  </si>
  <si>
    <t>https://so.secoem.michoacan.gob.mx/wp-content/uploads/2025/07/17-12.pdf</t>
  </si>
  <si>
    <t>https://so.secoem.michoacan.gob.mx/wp-content/uploads/2025/07/18-10.pdf</t>
  </si>
  <si>
    <t>https://so.secoem.michoacan.gob.mx/wp-content/uploads/2025/07/19-12.pdf</t>
  </si>
  <si>
    <t>https://so.secoem.michoacan.gob.mx/wp-content/uploads/2025/07/20-12.pdf</t>
  </si>
  <si>
    <t>https://so.secoem.michoacan.gob.mx/wp-content/uploads/2025/07/21-13.pdf</t>
  </si>
  <si>
    <t>https://so.secoem.michoacan.gob.mx/wp-content/uploads/2025/07/22-13.pdf</t>
  </si>
  <si>
    <t>https://so.secoem.michoacan.gob.mx/wp-content/uploads/2025/07/23-13.pdf</t>
  </si>
  <si>
    <t>https://so.secoem.michoacan.gob.mx/wp-content/uploads/2025/07/24-12.pdf</t>
  </si>
  <si>
    <t>https://so.secoem.michoacan.gob.mx/wp-content/uploads/2025/07/25-12.pdf</t>
  </si>
  <si>
    <t>https://so.secoem.michoacan.gob.mx/wp-content/uploads/2025/07/26-12.pdf</t>
  </si>
  <si>
    <t>https://so.secoem.michoacan.gob.mx/wp-content/uploads/2025/07/27-11.pdf</t>
  </si>
  <si>
    <t>https://so.secoem.michoacan.gob.mx/wp-content/uploads/2025/07/28-16.pdf</t>
  </si>
  <si>
    <t>https://so.secoem.michoacan.gob.mx/wp-content/uploads/2025/07/29-10.pdf</t>
  </si>
  <si>
    <t>https://so.secoem.michoacan.gob.mx/wp-content/uploads/2025/07/30-9.pdf</t>
  </si>
  <si>
    <t>https://so.secoem.michoacan.gob.mx/wp-content/uploads/2025/07/31-10.pdf</t>
  </si>
  <si>
    <t>https://so.secoem.michoacan.gob.mx/wp-content/uploads/2025/07/32-10.pdf</t>
  </si>
  <si>
    <t>https://so.secoem.michoacan.gob.mx/wp-content/uploads/2025/07/33-9.pdf</t>
  </si>
  <si>
    <t>https://so.secoem.michoacan.gob.mx/wp-content/uploads/2025/07/34-9.pdf</t>
  </si>
  <si>
    <t>https://so.secoem.michoacan.gob.mx/wp-content/uploads/2025/07/35-8.pdf</t>
  </si>
  <si>
    <t>https://so.secoem.michoacan.gob.mx/wp-content/uploads/2025/07/36-8.pdf</t>
  </si>
  <si>
    <t>https://so.secoem.michoacan.gob.mx/wp-content/uploads/2025/07/37-9.pdf</t>
  </si>
  <si>
    <t>https://so.secoem.michoacan.gob.mx/wp-content/uploads/2025/07/38-8.pdf</t>
  </si>
  <si>
    <t>https://so.secoem.michoacan.gob.mx/wp-content/uploads/2025/07/39-8.pdf</t>
  </si>
  <si>
    <t>https://so.secoem.michoacan.gob.mx/wp-content/uploads/2025/07/40-9.pdf</t>
  </si>
  <si>
    <t>https://so.secoem.michoacan.gob.mx/wp-content/uploads/2025/07/41-8.pdf</t>
  </si>
  <si>
    <t>https://so.secoem.michoacan.gob.mx/wp-content/uploads/2025/07/42-8.pdf</t>
  </si>
  <si>
    <t>https://so.secoem.michoacan.gob.mx/wp-content/uploads/2025/07/43-8.pdf</t>
  </si>
  <si>
    <t>https://so.secoem.michoacan.gob.mx/wp-content/uploads/2025/07/44-8.pdf</t>
  </si>
  <si>
    <t>https://so.secoem.michoacan.gob.mx/wp-content/uploads/2025/07/45-8.pdf</t>
  </si>
  <si>
    <t>https://so.secoem.michoacan.gob.mx/wp-content/uploads/2025/07/46-8.pdf</t>
  </si>
  <si>
    <t>https://so.secoem.michoacan.gob.mx/wp-content/uploads/2025/07/47-8.pdf</t>
  </si>
  <si>
    <t>https://so.secoem.michoacan.gob.mx/wp-content/uploads/2025/07/48-8.pdf</t>
  </si>
  <si>
    <t>https://so.secoem.michoacan.gob.mx/wp-content/uploads/2025/07/49-8.pdf</t>
  </si>
  <si>
    <t>https://so.secoem.michoacan.gob.mx/wp-content/uploads/2025/07/50-9.pdf</t>
  </si>
  <si>
    <t>https://so.secoem.michoacan.gob.mx/wp-content/uploads/2025/07/51-9.pdf</t>
  </si>
  <si>
    <t>https://so.secoem.michoacan.gob.mx/wp-content/uploads/2025/07/12-12.pdf</t>
  </si>
  <si>
    <t>https://so.secoem.michoacan.gob.mx/wp-content/uploads/2025/08/52-71-25-O.pdf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</si>
</sst>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d\ &quot;de&quot;\ mmmm\ &quot;de&quot;\ 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color indexed="9"/>
      <name val="Arial"/>
      <family val="2"/>
    </font>
    <font>
      <sz val="10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0" fillId="0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4" fillId="0" borderId="0" xfId="2" applyFill="1" applyAlignment="1">
      <alignment wrapText="1"/>
    </xf>
    <xf numFmtId="0" fontId="4" fillId="0" borderId="1" xfId="2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</cellXfs>
  <cellStyles count="6">
    <cellStyle name="Hipervínculo" xfId="2" builtinId="8"/>
    <cellStyle name="Moneda" xfId="1" builtinId="4"/>
    <cellStyle name="Moneda 2" xfId="4" xr:uid="{D2BF36D0-B7EF-4D44-912E-C9A3F04CDA70}"/>
    <cellStyle name="Normal" xfId="0" builtinId="0"/>
    <cellStyle name="Normal 2" xfId="3" xr:uid="{00000000-0005-0000-0000-000003000000}"/>
    <cellStyle name="Normal 3" xfId="5" xr:uid="{4B06CC18-399D-480C-843D-51F5759940B6}"/>
  </cellStyles>
  <dxfs count="6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</dxfs>
  <tableStyles count="2" defaultTableStyle="TableStyleMedium2" defaultPivotStyle="PivotStyleLight16">
    <tableStyle name="Hoja 1-style" pivot="0" count="3" xr9:uid="{58F2CDDD-B69A-44D6-836B-D90BF6903324}">
      <tableStyleElement type="headerRow" dxfId="5"/>
      <tableStyleElement type="firstRowStripe" dxfId="4"/>
      <tableStyleElement type="secondRowStripe" dxfId="3"/>
    </tableStyle>
    <tableStyle name="Hoja 1-style 2" pivot="0" count="3" xr9:uid="{1BE3640A-50BB-4060-9A79-C8C07AF96D18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15-14.pdf" TargetMode="External"/><Relationship Id="rId18" Type="http://schemas.openxmlformats.org/officeDocument/2006/relationships/hyperlink" Target="https://so.secoem.michoacan.gob.mx/wp-content/uploads/2025/07/22-13.pdf" TargetMode="External"/><Relationship Id="rId26" Type="http://schemas.openxmlformats.org/officeDocument/2006/relationships/hyperlink" Target="https://so.secoem.michoacan.gob.mx/wp-content/uploads/2025/07/30-9.pdf" TargetMode="External"/><Relationship Id="rId39" Type="http://schemas.openxmlformats.org/officeDocument/2006/relationships/hyperlink" Target="https://so.secoem.michoacan.gob.mx/wp-content/uploads/2025/07/43-8.pdf" TargetMode="External"/><Relationship Id="rId21" Type="http://schemas.openxmlformats.org/officeDocument/2006/relationships/hyperlink" Target="https://so.secoem.michoacan.gob.mx/wp-content/uploads/2025/07/25-12.pdf" TargetMode="External"/><Relationship Id="rId34" Type="http://schemas.openxmlformats.org/officeDocument/2006/relationships/hyperlink" Target="https://so.secoem.michoacan.gob.mx/wp-content/uploads/2025/07/38-8.pdf" TargetMode="External"/><Relationship Id="rId42" Type="http://schemas.openxmlformats.org/officeDocument/2006/relationships/hyperlink" Target="https://so.secoem.michoacan.gob.mx/wp-content/uploads/2025/07/48-8.pdf" TargetMode="External"/><Relationship Id="rId47" Type="http://schemas.openxmlformats.org/officeDocument/2006/relationships/hyperlink" Target="https://so.secoem.michoacan.gob.mx/wp-content/uploads/2025/07/18-10.pdf" TargetMode="External"/><Relationship Id="rId50" Type="http://schemas.openxmlformats.org/officeDocument/2006/relationships/hyperlink" Target="https://so.secoem.michoacan.gob.mx/wp-content/uploads/2025/07/14-11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7/5-11.pdf" TargetMode="External"/><Relationship Id="rId2" Type="http://schemas.openxmlformats.org/officeDocument/2006/relationships/hyperlink" Target="https://so.secoem.michoacan.gob.mx/wp-content/uploads/2025/01/Manual-Viaticos_2.pdf" TargetMode="External"/><Relationship Id="rId16" Type="http://schemas.openxmlformats.org/officeDocument/2006/relationships/hyperlink" Target="https://so.secoem.michoacan.gob.mx/wp-content/uploads/2025/07/20-12.pdf" TargetMode="External"/><Relationship Id="rId29" Type="http://schemas.openxmlformats.org/officeDocument/2006/relationships/hyperlink" Target="https://so.secoem.michoacan.gob.mx/wp-content/uploads/2025/07/33-9.pdf" TargetMode="External"/><Relationship Id="rId11" Type="http://schemas.openxmlformats.org/officeDocument/2006/relationships/hyperlink" Target="https://so.secoem.michoacan.gob.mx/wp-content/uploads/2025/07/10-12.pdf" TargetMode="External"/><Relationship Id="rId24" Type="http://schemas.openxmlformats.org/officeDocument/2006/relationships/hyperlink" Target="https://so.secoem.michoacan.gob.mx/wp-content/uploads/2025/07/28-16.pdf" TargetMode="External"/><Relationship Id="rId32" Type="http://schemas.openxmlformats.org/officeDocument/2006/relationships/hyperlink" Target="https://so.secoem.michoacan.gob.mx/wp-content/uploads/2025/07/36-8.pdf" TargetMode="External"/><Relationship Id="rId37" Type="http://schemas.openxmlformats.org/officeDocument/2006/relationships/hyperlink" Target="https://so.secoem.michoacan.gob.mx/wp-content/uploads/2025/07/41-8.pdf" TargetMode="External"/><Relationship Id="rId40" Type="http://schemas.openxmlformats.org/officeDocument/2006/relationships/hyperlink" Target="https://so.secoem.michoacan.gob.mx/wp-content/uploads/2025/07/44-8.pdf" TargetMode="External"/><Relationship Id="rId45" Type="http://schemas.openxmlformats.org/officeDocument/2006/relationships/hyperlink" Target="https://so.secoem.michoacan.gob.mx/wp-content/uploads/2025/07/51-9.pdf" TargetMode="External"/><Relationship Id="rId53" Type="http://schemas.openxmlformats.org/officeDocument/2006/relationships/hyperlink" Target="https://so.secoem.michoacan.gob.mx/wp-content/uploads/2025/07/46-8.pdf" TargetMode="External"/><Relationship Id="rId5" Type="http://schemas.openxmlformats.org/officeDocument/2006/relationships/hyperlink" Target="https://so.secoem.michoacan.gob.mx/wp-content/uploads/2025/07/3-13.pdf" TargetMode="External"/><Relationship Id="rId10" Type="http://schemas.openxmlformats.org/officeDocument/2006/relationships/hyperlink" Target="https://so.secoem.michoacan.gob.mx/wp-content/uploads/2025/07/9-9.pdf" TargetMode="External"/><Relationship Id="rId19" Type="http://schemas.openxmlformats.org/officeDocument/2006/relationships/hyperlink" Target="https://so.secoem.michoacan.gob.mx/wp-content/uploads/2025/07/23-13.pdf" TargetMode="External"/><Relationship Id="rId31" Type="http://schemas.openxmlformats.org/officeDocument/2006/relationships/hyperlink" Target="https://so.secoem.michoacan.gob.mx/wp-content/uploads/2025/07/35-8.pdf" TargetMode="External"/><Relationship Id="rId44" Type="http://schemas.openxmlformats.org/officeDocument/2006/relationships/hyperlink" Target="https://so.secoem.michoacan.gob.mx/wp-content/uploads/2025/07/50-9.pdf" TargetMode="External"/><Relationship Id="rId52" Type="http://schemas.openxmlformats.org/officeDocument/2006/relationships/hyperlink" Target="https://so.secoem.michoacan.gob.mx/wp-content/uploads/2025/07/45-8.pdf" TargetMode="External"/><Relationship Id="rId4" Type="http://schemas.openxmlformats.org/officeDocument/2006/relationships/hyperlink" Target="https://so.secoem.michoacan.gob.mx/wp-content/uploads/2025/07/2-13.pdf" TargetMode="External"/><Relationship Id="rId9" Type="http://schemas.openxmlformats.org/officeDocument/2006/relationships/hyperlink" Target="https://so.secoem.michoacan.gob.mx/wp-content/uploads/2025/07/8-11.pdf" TargetMode="External"/><Relationship Id="rId14" Type="http://schemas.openxmlformats.org/officeDocument/2006/relationships/hyperlink" Target="https://so.secoem.michoacan.gob.mx/wp-content/uploads/2025/07/16-14.pdf" TargetMode="External"/><Relationship Id="rId22" Type="http://schemas.openxmlformats.org/officeDocument/2006/relationships/hyperlink" Target="https://so.secoem.michoacan.gob.mx/wp-content/uploads/2025/07/26-12.pdf" TargetMode="External"/><Relationship Id="rId27" Type="http://schemas.openxmlformats.org/officeDocument/2006/relationships/hyperlink" Target="https://so.secoem.michoacan.gob.mx/wp-content/uploads/2025/07/31-10.pdf" TargetMode="External"/><Relationship Id="rId30" Type="http://schemas.openxmlformats.org/officeDocument/2006/relationships/hyperlink" Target="https://so.secoem.michoacan.gob.mx/wp-content/uploads/2025/07/34-9.pdf" TargetMode="External"/><Relationship Id="rId35" Type="http://schemas.openxmlformats.org/officeDocument/2006/relationships/hyperlink" Target="https://so.secoem.michoacan.gob.mx/wp-content/uploads/2025/07/39-8.pdf" TargetMode="External"/><Relationship Id="rId43" Type="http://schemas.openxmlformats.org/officeDocument/2006/relationships/hyperlink" Target="https://so.secoem.michoacan.gob.mx/wp-content/uploads/2025/07/49-8.pdf" TargetMode="External"/><Relationship Id="rId48" Type="http://schemas.openxmlformats.org/officeDocument/2006/relationships/hyperlink" Target="https://so.secoem.michoacan.gob.mx/wp-content/uploads/2025/07/12-12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7/6-11.pdf" TargetMode="External"/><Relationship Id="rId51" Type="http://schemas.openxmlformats.org/officeDocument/2006/relationships/hyperlink" Target="https://so.secoem.michoacan.gob.mx/wp-content/uploads/2025/07/17-12.pdf" TargetMode="External"/><Relationship Id="rId3" Type="http://schemas.openxmlformats.org/officeDocument/2006/relationships/hyperlink" Target="https://so.secoem.michoacan.gob.mx/wp-content/uploads/2025/07/1-11.pdf" TargetMode="External"/><Relationship Id="rId12" Type="http://schemas.openxmlformats.org/officeDocument/2006/relationships/hyperlink" Target="https://so.secoem.michoacan.gob.mx/wp-content/uploads/2025/07/11-12.pdf" TargetMode="External"/><Relationship Id="rId17" Type="http://schemas.openxmlformats.org/officeDocument/2006/relationships/hyperlink" Target="https://so.secoem.michoacan.gob.mx/wp-content/uploads/2025/07/21-13.pdf" TargetMode="External"/><Relationship Id="rId25" Type="http://schemas.openxmlformats.org/officeDocument/2006/relationships/hyperlink" Target="https://so.secoem.michoacan.gob.mx/wp-content/uploads/2025/07/29-10.pdf" TargetMode="External"/><Relationship Id="rId33" Type="http://schemas.openxmlformats.org/officeDocument/2006/relationships/hyperlink" Target="https://so.secoem.michoacan.gob.mx/wp-content/uploads/2025/07/37-9.pdf" TargetMode="External"/><Relationship Id="rId38" Type="http://schemas.openxmlformats.org/officeDocument/2006/relationships/hyperlink" Target="https://so.secoem.michoacan.gob.mx/wp-content/uploads/2025/07/42-8.pdf" TargetMode="External"/><Relationship Id="rId46" Type="http://schemas.openxmlformats.org/officeDocument/2006/relationships/hyperlink" Target="https://so.secoem.michoacan.gob.mx/wp-content/uploads/2025/07/52-9.pdf" TargetMode="External"/><Relationship Id="rId20" Type="http://schemas.openxmlformats.org/officeDocument/2006/relationships/hyperlink" Target="https://so.secoem.michoacan.gob.mx/wp-content/uploads/2025/07/24-12.pdf" TargetMode="External"/><Relationship Id="rId41" Type="http://schemas.openxmlformats.org/officeDocument/2006/relationships/hyperlink" Target="https://so.secoem.michoacan.gob.mx/wp-content/uploads/2025/07/47-8.pdf" TargetMode="External"/><Relationship Id="rId54" Type="http://schemas.openxmlformats.org/officeDocument/2006/relationships/hyperlink" Target="https://so.secoem.michoacan.gob.mx/wp-content/uploads/2025/08/52-71-25-O.pdf" TargetMode="External"/><Relationship Id="rId1" Type="http://schemas.openxmlformats.org/officeDocument/2006/relationships/hyperlink" Target="https://so.secoem.michoacan.gob.mx/wp-content/uploads/2025/01/Manual-Viaticos_2.pdf" TargetMode="External"/><Relationship Id="rId6" Type="http://schemas.openxmlformats.org/officeDocument/2006/relationships/hyperlink" Target="https://so.secoem.michoacan.gob.mx/wp-content/uploads/2025/07/4-12.pdf" TargetMode="External"/><Relationship Id="rId15" Type="http://schemas.openxmlformats.org/officeDocument/2006/relationships/hyperlink" Target="https://so.secoem.michoacan.gob.mx/wp-content/uploads/2025/07/19-12.pdf" TargetMode="External"/><Relationship Id="rId23" Type="http://schemas.openxmlformats.org/officeDocument/2006/relationships/hyperlink" Target="https://so.secoem.michoacan.gob.mx/wp-content/uploads/2025/07/27-11.pdf" TargetMode="External"/><Relationship Id="rId28" Type="http://schemas.openxmlformats.org/officeDocument/2006/relationships/hyperlink" Target="https://so.secoem.michoacan.gob.mx/wp-content/uploads/2025/07/32-10.pdf" TargetMode="External"/><Relationship Id="rId36" Type="http://schemas.openxmlformats.org/officeDocument/2006/relationships/hyperlink" Target="https://so.secoem.michoacan.gob.mx/wp-content/uploads/2025/07/40-9.pdf" TargetMode="External"/><Relationship Id="rId49" Type="http://schemas.openxmlformats.org/officeDocument/2006/relationships/hyperlink" Target="https://so.secoem.michoacan.gob.mx/wp-content/uploads/2025/07/13-11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28F.pdf" TargetMode="External"/><Relationship Id="rId18" Type="http://schemas.openxmlformats.org/officeDocument/2006/relationships/hyperlink" Target="https://so.secoem.michoacan.gob.mx/wp-content/uploads/2025/07/35-F-1.pdf" TargetMode="External"/><Relationship Id="rId26" Type="http://schemas.openxmlformats.org/officeDocument/2006/relationships/hyperlink" Target="https://so.secoem.michoacan.gob.mx/wp-content/uploads/2025/07/47-F.pdf" TargetMode="External"/><Relationship Id="rId39" Type="http://schemas.openxmlformats.org/officeDocument/2006/relationships/hyperlink" Target="https://so.secoem.michoacan.gob.mx/wp-content/uploads/2025/07/19-F.pdf" TargetMode="External"/><Relationship Id="rId21" Type="http://schemas.openxmlformats.org/officeDocument/2006/relationships/hyperlink" Target="https://so.secoem.michoacan.gob.mx/wp-content/uploads/2025/07/39-F.pdf" TargetMode="External"/><Relationship Id="rId34" Type="http://schemas.openxmlformats.org/officeDocument/2006/relationships/hyperlink" Target="https://so.secoem.michoacan.gob.mx/wp-content/uploads/2025/07/12-F.pdf" TargetMode="External"/><Relationship Id="rId7" Type="http://schemas.openxmlformats.org/officeDocument/2006/relationships/hyperlink" Target="https://so.secoem.michoacan.gob.mx/wp-content/uploads/2025/07/15-F.pdf" TargetMode="External"/><Relationship Id="rId12" Type="http://schemas.openxmlformats.org/officeDocument/2006/relationships/hyperlink" Target="https://so.secoem.michoacan.gob.mx/wp-content/uploads/2025/07/27F.pdf" TargetMode="External"/><Relationship Id="rId17" Type="http://schemas.openxmlformats.org/officeDocument/2006/relationships/hyperlink" Target="https://so.secoem.michoacan.gob.mx/wp-content/uploads/2025/07/34F.pdf" TargetMode="External"/><Relationship Id="rId25" Type="http://schemas.openxmlformats.org/officeDocument/2006/relationships/hyperlink" Target="https://so.secoem.michoacan.gob.mx/wp-content/uploads/2025/07/46-F.pdf" TargetMode="External"/><Relationship Id="rId33" Type="http://schemas.openxmlformats.org/officeDocument/2006/relationships/hyperlink" Target="https://so.secoem.michoacan.gob.mx/wp-content/uploads/2025/07/8-F_compressed.pdf" TargetMode="External"/><Relationship Id="rId38" Type="http://schemas.openxmlformats.org/officeDocument/2006/relationships/hyperlink" Target="https://so.secoem.michoacan.gob.mx/wp-content/uploads/2025/07/18-F.pdf" TargetMode="External"/><Relationship Id="rId2" Type="http://schemas.openxmlformats.org/officeDocument/2006/relationships/hyperlink" Target="https://so.secoem.michoacan.gob.mx/wp-content/uploads/2025/07/7-F.pdf" TargetMode="External"/><Relationship Id="rId16" Type="http://schemas.openxmlformats.org/officeDocument/2006/relationships/hyperlink" Target="https://so.secoem.michoacan.gob.mx/wp-content/uploads/2025/07/32F.pdf" TargetMode="External"/><Relationship Id="rId20" Type="http://schemas.openxmlformats.org/officeDocument/2006/relationships/hyperlink" Target="https://so.secoem.michoacan.gob.mx/wp-content/uploads/2025/07/37-F.pdf" TargetMode="External"/><Relationship Id="rId29" Type="http://schemas.openxmlformats.org/officeDocument/2006/relationships/hyperlink" Target="https://so.secoem.michoacan.gob.mx/wp-content/uploads/2025/07/52-F.pdf" TargetMode="External"/><Relationship Id="rId1" Type="http://schemas.openxmlformats.org/officeDocument/2006/relationships/hyperlink" Target="https://so.secoem.michoacan.gob.mx/wp-content/uploads/2025/07/7-F.pdf" TargetMode="External"/><Relationship Id="rId6" Type="http://schemas.openxmlformats.org/officeDocument/2006/relationships/hyperlink" Target="https://so.secoem.michoacan.gob.mx/wp-content/uploads/2025/07/10-F.pdf" TargetMode="External"/><Relationship Id="rId11" Type="http://schemas.openxmlformats.org/officeDocument/2006/relationships/hyperlink" Target="https://so.secoem.michoacan.gob.mx/wp-content/uploads/2025/07/26F.pdf" TargetMode="External"/><Relationship Id="rId24" Type="http://schemas.openxmlformats.org/officeDocument/2006/relationships/hyperlink" Target="https://so.secoem.michoacan.gob.mx/wp-content/uploads/2025/07/45-F.pdf" TargetMode="External"/><Relationship Id="rId32" Type="http://schemas.openxmlformats.org/officeDocument/2006/relationships/hyperlink" Target="https://so.secoem.michoacan.gob.mx/wp-content/uploads/2025/07/55-F.pdf" TargetMode="External"/><Relationship Id="rId37" Type="http://schemas.openxmlformats.org/officeDocument/2006/relationships/hyperlink" Target="https://so.secoem.michoacan.gob.mx/wp-content/uploads/2025/07/17-F.pdf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https://so.secoem.michoacan.gob.mx/wp-content/uploads/2025/07/9-F.pdf" TargetMode="External"/><Relationship Id="rId15" Type="http://schemas.openxmlformats.org/officeDocument/2006/relationships/hyperlink" Target="https://so.secoem.michoacan.gob.mx/wp-content/uploads/2025/07/31F.pdf" TargetMode="External"/><Relationship Id="rId23" Type="http://schemas.openxmlformats.org/officeDocument/2006/relationships/hyperlink" Target="https://so.secoem.michoacan.gob.mx/wp-content/uploads/2025/07/44-F.pdf" TargetMode="External"/><Relationship Id="rId28" Type="http://schemas.openxmlformats.org/officeDocument/2006/relationships/hyperlink" Target="https://so.secoem.michoacan.gob.mx/wp-content/uploads/2025/07/50-F.pdf" TargetMode="External"/><Relationship Id="rId36" Type="http://schemas.openxmlformats.org/officeDocument/2006/relationships/hyperlink" Target="https://so.secoem.michoacan.gob.mx/wp-content/uploads/2025/07/16-F.pdf" TargetMode="External"/><Relationship Id="rId10" Type="http://schemas.openxmlformats.org/officeDocument/2006/relationships/hyperlink" Target="https://so.secoem.michoacan.gob.mx/wp-content/uploads/2025/07/25F.pdf" TargetMode="External"/><Relationship Id="rId19" Type="http://schemas.openxmlformats.org/officeDocument/2006/relationships/hyperlink" Target="https://so.secoem.michoacan.gob.mx/wp-content/uploads/2025/07/36-F.pdf" TargetMode="External"/><Relationship Id="rId31" Type="http://schemas.openxmlformats.org/officeDocument/2006/relationships/hyperlink" Target="https://so.secoem.michoacan.gob.mx/wp-content/uploads/2025/07/54-F.pdf" TargetMode="External"/><Relationship Id="rId4" Type="http://schemas.openxmlformats.org/officeDocument/2006/relationships/hyperlink" Target="https://so.secoem.michoacan.gob.mx/wp-content/uploads/2025/07/3-F.pdf" TargetMode="External"/><Relationship Id="rId9" Type="http://schemas.openxmlformats.org/officeDocument/2006/relationships/hyperlink" Target="https://so.secoem.michoacan.gob.mx/wp-content/uploads/2025/07/24-F.pdf" TargetMode="External"/><Relationship Id="rId14" Type="http://schemas.openxmlformats.org/officeDocument/2006/relationships/hyperlink" Target="https://so.secoem.michoacan.gob.mx/wp-content/uploads/2025/07/30F.pdf" TargetMode="External"/><Relationship Id="rId22" Type="http://schemas.openxmlformats.org/officeDocument/2006/relationships/hyperlink" Target="https://so.secoem.michoacan.gob.mx/wp-content/uploads/2025/07/41-F.pdf" TargetMode="External"/><Relationship Id="rId27" Type="http://schemas.openxmlformats.org/officeDocument/2006/relationships/hyperlink" Target="https://so.secoem.michoacan.gob.mx/wp-content/uploads/2025/07/48-F.pdf" TargetMode="External"/><Relationship Id="rId30" Type="http://schemas.openxmlformats.org/officeDocument/2006/relationships/hyperlink" Target="https://so.secoem.michoacan.gob.mx/wp-content/uploads/2025/07/53-F.pdf" TargetMode="External"/><Relationship Id="rId35" Type="http://schemas.openxmlformats.org/officeDocument/2006/relationships/hyperlink" Target="https://so.secoem.michoacan.gob.mx/wp-content/uploads/2025/07/13-F.pdf" TargetMode="External"/><Relationship Id="rId8" Type="http://schemas.openxmlformats.org/officeDocument/2006/relationships/hyperlink" Target="https://so.secoem.michoacan.gob.mx/wp-content/uploads/2025/07/23-F.pdf" TargetMode="External"/><Relationship Id="rId3" Type="http://schemas.openxmlformats.org/officeDocument/2006/relationships/hyperlink" Target="https://so.secoem.michoacan.gob.mx/wp-content/uploads/2025/07/2-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9"/>
  <sheetViews>
    <sheetView tabSelected="1" topLeftCell="A49" zoomScale="80" zoomScaleNormal="80" workbookViewId="0">
      <selection activeCell="A60" sqref="A60:XFD1048576"/>
    </sheetView>
  </sheetViews>
  <sheetFormatPr baseColWidth="10" defaultColWidth="8.7109375" defaultRowHeight="23.25" customHeight="1" x14ac:dyDescent="0.25"/>
  <cols>
    <col min="1" max="1" width="8" customWidth="1"/>
    <col min="2" max="2" width="36.42578125" customWidth="1"/>
    <col min="3" max="3" width="38.5703125" customWidth="1"/>
    <col min="4" max="4" width="31.5703125" customWidth="1"/>
    <col min="5" max="5" width="21" customWidth="1"/>
    <col min="6" max="6" width="55.85546875" customWidth="1"/>
    <col min="7" max="7" width="27.7109375" customWidth="1"/>
    <col min="8" max="8" width="25.28515625" customWidth="1"/>
    <col min="9" max="9" width="14.5703125" style="12" customWidth="1"/>
    <col min="10" max="10" width="13.5703125" bestFit="1" customWidth="1"/>
    <col min="11" max="11" width="21.5703125" bestFit="1" customWidth="1"/>
    <col min="12" max="12" width="18.42578125" customWidth="1"/>
    <col min="13" max="13" width="28.140625" bestFit="1" customWidth="1"/>
    <col min="14" max="14" width="40.28515625" customWidth="1"/>
    <col min="15" max="15" width="27.140625" bestFit="1" customWidth="1"/>
    <col min="16" max="16" width="28.5703125" customWidth="1"/>
    <col min="17" max="17" width="18" customWidth="1"/>
    <col min="18" max="18" width="37.28515625" bestFit="1" customWidth="1"/>
    <col min="19" max="20" width="39.85546875" bestFit="1" customWidth="1"/>
    <col min="21" max="21" width="38.140625" bestFit="1" customWidth="1"/>
    <col min="22" max="22" width="40.7109375" bestFit="1" customWidth="1"/>
    <col min="23" max="23" width="33.42578125" bestFit="1" customWidth="1"/>
    <col min="24" max="24" width="35.7109375" hidden="1" customWidth="1"/>
    <col min="25" max="25" width="33.7109375" hidden="1" customWidth="1"/>
    <col min="26" max="26" width="35.42578125" hidden="1" customWidth="1"/>
    <col min="27" max="27" width="44.85546875" customWidth="1"/>
    <col min="28" max="28" width="49" bestFit="1" customWidth="1"/>
    <col min="29" max="29" width="43.28515625" customWidth="1"/>
    <col min="30" max="30" width="19" customWidth="1"/>
    <col min="31" max="31" width="25.28515625" customWidth="1"/>
    <col min="32" max="32" width="46" bestFit="1" customWidth="1"/>
    <col min="33" max="33" width="84.5703125" customWidth="1"/>
    <col min="34" max="34" width="73.28515625" customWidth="1"/>
    <col min="35" max="35" width="20" customWidth="1"/>
    <col min="36" max="36" width="42.140625" customWidth="1"/>
    <col min="37" max="37" width="11.7109375" customWidth="1"/>
  </cols>
  <sheetData>
    <row r="1" spans="1:37" ht="23.25" hidden="1" customHeight="1" x14ac:dyDescent="0.25">
      <c r="A1" t="s">
        <v>0</v>
      </c>
    </row>
    <row r="2" spans="1:37" ht="23.25" customHeight="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37" ht="21.75" customHeight="1" x14ac:dyDescent="0.25">
      <c r="A3" s="41" t="s">
        <v>4</v>
      </c>
      <c r="B3" s="40"/>
      <c r="C3" s="40"/>
      <c r="D3" s="41" t="s">
        <v>4</v>
      </c>
      <c r="E3" s="40"/>
      <c r="F3" s="40"/>
      <c r="G3" s="42" t="s">
        <v>5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7" ht="23.25" hidden="1" customHeight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6</v>
      </c>
      <c r="F4" s="6" t="s">
        <v>9</v>
      </c>
      <c r="G4" s="6" t="s">
        <v>9</v>
      </c>
      <c r="H4" s="6" t="s">
        <v>9</v>
      </c>
      <c r="I4" s="13" t="s">
        <v>6</v>
      </c>
      <c r="J4" s="6" t="s">
        <v>6</v>
      </c>
      <c r="K4" s="6" t="s">
        <v>6</v>
      </c>
      <c r="L4" s="6" t="s">
        <v>8</v>
      </c>
      <c r="M4" s="6" t="s">
        <v>8</v>
      </c>
      <c r="N4" s="6" t="s">
        <v>6</v>
      </c>
      <c r="O4" s="6" t="s">
        <v>8</v>
      </c>
      <c r="P4" s="6" t="s">
        <v>10</v>
      </c>
      <c r="Q4" s="6" t="s">
        <v>11</v>
      </c>
      <c r="R4" s="6" t="s">
        <v>6</v>
      </c>
      <c r="S4" s="6" t="s">
        <v>6</v>
      </c>
      <c r="T4" s="6" t="s">
        <v>6</v>
      </c>
      <c r="U4" s="6" t="s">
        <v>6</v>
      </c>
      <c r="V4" s="6" t="s">
        <v>6</v>
      </c>
      <c r="W4" s="6" t="s">
        <v>6</v>
      </c>
      <c r="X4" s="6" t="s">
        <v>9</v>
      </c>
      <c r="Y4" s="6" t="s">
        <v>7</v>
      </c>
      <c r="Z4" s="6" t="s">
        <v>7</v>
      </c>
      <c r="AA4" s="6" t="s">
        <v>12</v>
      </c>
      <c r="AB4" s="6" t="s">
        <v>11</v>
      </c>
      <c r="AC4" s="6" t="s">
        <v>11</v>
      </c>
      <c r="AD4" s="6" t="s">
        <v>7</v>
      </c>
      <c r="AE4" s="6" t="s">
        <v>13</v>
      </c>
      <c r="AF4" s="6" t="s">
        <v>12</v>
      </c>
      <c r="AG4" s="6" t="s">
        <v>13</v>
      </c>
      <c r="AH4" s="6" t="s">
        <v>9</v>
      </c>
      <c r="AI4" s="6" t="s">
        <v>14</v>
      </c>
      <c r="AJ4" s="6" t="s">
        <v>15</v>
      </c>
    </row>
    <row r="5" spans="1:37" ht="23.25" hidden="1" customHeight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13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s="6" t="s">
        <v>49</v>
      </c>
      <c r="AI5" s="6" t="s">
        <v>50</v>
      </c>
      <c r="AJ5" s="6" t="s">
        <v>51</v>
      </c>
    </row>
    <row r="6" spans="1:37" ht="23.25" customHeight="1" x14ac:dyDescent="0.25">
      <c r="A6" s="39" t="s">
        <v>52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7" ht="23.2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4" t="s">
        <v>57</v>
      </c>
      <c r="F7" s="24" t="s">
        <v>58</v>
      </c>
      <c r="G7" s="24" t="s">
        <v>59</v>
      </c>
      <c r="H7" s="24" t="s">
        <v>60</v>
      </c>
      <c r="I7" s="24" t="s">
        <v>61</v>
      </c>
      <c r="J7" s="24" t="s">
        <v>62</v>
      </c>
      <c r="K7" s="24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23.25" customHeight="1" x14ac:dyDescent="0.25">
      <c r="A8" s="20">
        <v>2025</v>
      </c>
      <c r="B8" s="21">
        <v>45748</v>
      </c>
      <c r="C8" s="21">
        <v>45838</v>
      </c>
      <c r="D8" s="3" t="s">
        <v>90</v>
      </c>
      <c r="E8" s="3">
        <v>1</v>
      </c>
      <c r="F8" s="10" t="s">
        <v>169</v>
      </c>
      <c r="G8" s="7" t="s">
        <v>169</v>
      </c>
      <c r="H8" s="8" t="s">
        <v>137</v>
      </c>
      <c r="I8" s="14" t="s">
        <v>207</v>
      </c>
      <c r="J8" s="11" t="s">
        <v>146</v>
      </c>
      <c r="K8" s="11" t="s">
        <v>208</v>
      </c>
      <c r="L8" s="5" t="s">
        <v>100</v>
      </c>
      <c r="M8" s="5" t="s">
        <v>102</v>
      </c>
      <c r="N8" s="5" t="s">
        <v>159</v>
      </c>
      <c r="O8" s="3" t="s">
        <v>104</v>
      </c>
      <c r="P8" s="3">
        <v>0</v>
      </c>
      <c r="Q8" s="3">
        <v>0</v>
      </c>
      <c r="R8" s="3" t="s">
        <v>115</v>
      </c>
      <c r="S8" s="3" t="s">
        <v>116</v>
      </c>
      <c r="T8" s="3" t="s">
        <v>117</v>
      </c>
      <c r="U8" s="3" t="s">
        <v>115</v>
      </c>
      <c r="V8" s="3" t="s">
        <v>148</v>
      </c>
      <c r="W8" s="3" t="s">
        <v>148</v>
      </c>
      <c r="X8" s="5" t="str">
        <f>N8</f>
        <v>Entregar documentación a las oficinas de Representación de Michoacán en la Ciudad de México</v>
      </c>
      <c r="Y8" s="4">
        <v>45755</v>
      </c>
      <c r="Z8" s="4">
        <v>45755</v>
      </c>
      <c r="AA8" s="3">
        <v>1</v>
      </c>
      <c r="AB8" s="9">
        <v>7297.49</v>
      </c>
      <c r="AC8" s="9">
        <v>0</v>
      </c>
      <c r="AD8" s="4">
        <v>45755</v>
      </c>
      <c r="AE8" s="19" t="s">
        <v>304</v>
      </c>
      <c r="AF8" s="32">
        <v>1</v>
      </c>
      <c r="AG8" s="33" t="s">
        <v>263</v>
      </c>
      <c r="AH8" s="3" t="s">
        <v>118</v>
      </c>
      <c r="AI8" s="21">
        <f>C8</f>
        <v>45838</v>
      </c>
      <c r="AJ8" s="3" t="s">
        <v>119</v>
      </c>
    </row>
    <row r="9" spans="1:37" ht="23.25" customHeight="1" x14ac:dyDescent="0.25">
      <c r="A9" s="20">
        <v>2025</v>
      </c>
      <c r="B9" s="21">
        <v>45748</v>
      </c>
      <c r="C9" s="21">
        <v>45838</v>
      </c>
      <c r="D9" s="3" t="s">
        <v>90</v>
      </c>
      <c r="E9" s="3">
        <v>1</v>
      </c>
      <c r="F9" s="10" t="s">
        <v>169</v>
      </c>
      <c r="G9" s="7" t="s">
        <v>169</v>
      </c>
      <c r="H9" s="8" t="s">
        <v>137</v>
      </c>
      <c r="I9" s="14" t="s">
        <v>207</v>
      </c>
      <c r="J9" s="11" t="s">
        <v>146</v>
      </c>
      <c r="K9" s="11" t="s">
        <v>208</v>
      </c>
      <c r="L9" s="5" t="s">
        <v>100</v>
      </c>
      <c r="M9" s="5" t="s">
        <v>102</v>
      </c>
      <c r="N9" s="5" t="s">
        <v>159</v>
      </c>
      <c r="O9" s="3" t="s">
        <v>104</v>
      </c>
      <c r="P9" s="3">
        <v>0</v>
      </c>
      <c r="Q9" s="3">
        <v>0</v>
      </c>
      <c r="R9" s="3" t="s">
        <v>115</v>
      </c>
      <c r="S9" s="3" t="s">
        <v>116</v>
      </c>
      <c r="T9" s="3" t="s">
        <v>117</v>
      </c>
      <c r="U9" s="3" t="s">
        <v>115</v>
      </c>
      <c r="V9" s="3" t="s">
        <v>148</v>
      </c>
      <c r="W9" s="3" t="s">
        <v>148</v>
      </c>
      <c r="X9" s="5" t="str">
        <f>N9</f>
        <v>Entregar documentación a las oficinas de Representación de Michoacán en la Ciudad de México</v>
      </c>
      <c r="Y9" s="4">
        <v>45766</v>
      </c>
      <c r="Z9" s="4">
        <v>45767</v>
      </c>
      <c r="AA9" s="3">
        <v>2</v>
      </c>
      <c r="AB9" s="9">
        <v>8559.25</v>
      </c>
      <c r="AC9" s="9">
        <v>3840.75</v>
      </c>
      <c r="AD9" s="4">
        <v>45764</v>
      </c>
      <c r="AE9" s="19" t="s">
        <v>305</v>
      </c>
      <c r="AF9" s="5">
        <f>AA9</f>
        <v>2</v>
      </c>
      <c r="AG9" s="33" t="s">
        <v>263</v>
      </c>
      <c r="AH9" s="3" t="s">
        <v>118</v>
      </c>
      <c r="AI9" s="21">
        <f t="shared" ref="AI9:AI59" si="0">C9</f>
        <v>45838</v>
      </c>
      <c r="AJ9" s="3" t="s">
        <v>119</v>
      </c>
    </row>
    <row r="10" spans="1:37" ht="23.25" customHeight="1" x14ac:dyDescent="0.25">
      <c r="A10" s="20">
        <v>2025</v>
      </c>
      <c r="B10" s="21">
        <v>45748</v>
      </c>
      <c r="C10" s="21">
        <v>45838</v>
      </c>
      <c r="D10" s="3" t="s">
        <v>89</v>
      </c>
      <c r="E10" s="28" t="s">
        <v>175</v>
      </c>
      <c r="F10" s="7" t="s">
        <v>176</v>
      </c>
      <c r="G10" s="7" t="s">
        <v>176</v>
      </c>
      <c r="H10" s="8" t="s">
        <v>183</v>
      </c>
      <c r="I10" s="14" t="s">
        <v>132</v>
      </c>
      <c r="J10" s="11" t="s">
        <v>133</v>
      </c>
      <c r="K10" s="11" t="s">
        <v>133</v>
      </c>
      <c r="L10" s="3" t="s">
        <v>100</v>
      </c>
      <c r="M10" s="3" t="s">
        <v>102</v>
      </c>
      <c r="N10" s="5" t="s">
        <v>134</v>
      </c>
      <c r="O10" s="3" t="s">
        <v>104</v>
      </c>
      <c r="P10" s="3">
        <v>0</v>
      </c>
      <c r="Q10" s="3">
        <v>0</v>
      </c>
      <c r="R10" s="3" t="s">
        <v>115</v>
      </c>
      <c r="S10" s="3" t="s">
        <v>116</v>
      </c>
      <c r="T10" s="3" t="s">
        <v>117</v>
      </c>
      <c r="U10" s="3" t="s">
        <v>115</v>
      </c>
      <c r="V10" s="3" t="s">
        <v>116</v>
      </c>
      <c r="W10" s="3" t="s">
        <v>126</v>
      </c>
      <c r="X10" s="5" t="str">
        <f>N10</f>
        <v>Realizar la instalación del Consejo Ciudadano de la Región II Bajío</v>
      </c>
      <c r="Y10" s="4">
        <v>45775</v>
      </c>
      <c r="Z10" s="4">
        <v>45775</v>
      </c>
      <c r="AA10" s="3">
        <v>3</v>
      </c>
      <c r="AB10" s="9">
        <v>780</v>
      </c>
      <c r="AC10" s="9">
        <v>10</v>
      </c>
      <c r="AD10" s="4">
        <v>45801</v>
      </c>
      <c r="AE10" s="35" t="s">
        <v>306</v>
      </c>
      <c r="AF10" s="5">
        <f>AA10</f>
        <v>3</v>
      </c>
      <c r="AG10" s="33" t="s">
        <v>263</v>
      </c>
      <c r="AH10" s="3" t="s">
        <v>118</v>
      </c>
      <c r="AI10" s="21">
        <f t="shared" si="0"/>
        <v>45838</v>
      </c>
      <c r="AJ10" s="3" t="s">
        <v>119</v>
      </c>
    </row>
    <row r="11" spans="1:37" s="12" customFormat="1" ht="23.25" customHeight="1" x14ac:dyDescent="0.25">
      <c r="A11" s="20">
        <v>2025</v>
      </c>
      <c r="B11" s="21">
        <v>45748</v>
      </c>
      <c r="C11" s="21">
        <v>45838</v>
      </c>
      <c r="D11" s="5" t="s">
        <v>90</v>
      </c>
      <c r="E11" s="28" t="s">
        <v>177</v>
      </c>
      <c r="F11" s="7" t="s">
        <v>178</v>
      </c>
      <c r="G11" s="7" t="s">
        <v>178</v>
      </c>
      <c r="H11" s="7" t="s">
        <v>184</v>
      </c>
      <c r="I11" s="18" t="s">
        <v>138</v>
      </c>
      <c r="J11" s="18" t="s">
        <v>139</v>
      </c>
      <c r="K11" s="18" t="s">
        <v>140</v>
      </c>
      <c r="L11" s="5" t="s">
        <v>100</v>
      </c>
      <c r="M11" s="5" t="s">
        <v>102</v>
      </c>
      <c r="N11" s="5" t="s">
        <v>141</v>
      </c>
      <c r="O11" s="5" t="s">
        <v>104</v>
      </c>
      <c r="P11" s="5">
        <v>0</v>
      </c>
      <c r="Q11" s="5">
        <v>0</v>
      </c>
      <c r="R11" s="5" t="s">
        <v>115</v>
      </c>
      <c r="S11" s="5" t="s">
        <v>116</v>
      </c>
      <c r="T11" s="5" t="s">
        <v>117</v>
      </c>
      <c r="U11" s="5" t="s">
        <v>115</v>
      </c>
      <c r="V11" s="5" t="s">
        <v>116</v>
      </c>
      <c r="W11" s="5" t="s">
        <v>126</v>
      </c>
      <c r="X11" s="5" t="str">
        <f>N11</f>
        <v>Cubrir el consejo de Planeación Regional de la Región Bajío</v>
      </c>
      <c r="Y11" s="25">
        <v>45775</v>
      </c>
      <c r="Z11" s="25">
        <v>45775</v>
      </c>
      <c r="AA11" s="3">
        <v>4</v>
      </c>
      <c r="AB11" s="26">
        <v>0</v>
      </c>
      <c r="AC11" s="26">
        <v>640</v>
      </c>
      <c r="AD11" s="25">
        <v>45771</v>
      </c>
      <c r="AE11" s="19" t="s">
        <v>307</v>
      </c>
      <c r="AF11" s="5"/>
      <c r="AG11" s="33" t="s">
        <v>263</v>
      </c>
      <c r="AH11" s="5" t="s">
        <v>118</v>
      </c>
      <c r="AI11" s="21">
        <f t="shared" si="0"/>
        <v>45838</v>
      </c>
      <c r="AJ11" s="5" t="s">
        <v>261</v>
      </c>
    </row>
    <row r="12" spans="1:37" ht="23.25" customHeight="1" x14ac:dyDescent="0.25">
      <c r="A12" s="20">
        <v>2025</v>
      </c>
      <c r="B12" s="21">
        <v>45748</v>
      </c>
      <c r="C12" s="21">
        <v>45838</v>
      </c>
      <c r="D12" s="3" t="s">
        <v>90</v>
      </c>
      <c r="E12" s="28" t="s">
        <v>173</v>
      </c>
      <c r="F12" s="7" t="s">
        <v>174</v>
      </c>
      <c r="G12" s="7" t="s">
        <v>174</v>
      </c>
      <c r="H12" s="8" t="s">
        <v>172</v>
      </c>
      <c r="I12" s="7" t="s">
        <v>128</v>
      </c>
      <c r="J12" s="7" t="s">
        <v>129</v>
      </c>
      <c r="K12" s="7" t="s">
        <v>130</v>
      </c>
      <c r="L12" s="3" t="s">
        <v>100</v>
      </c>
      <c r="M12" s="3" t="s">
        <v>102</v>
      </c>
      <c r="N12" s="5" t="s">
        <v>131</v>
      </c>
      <c r="O12" s="3" t="s">
        <v>104</v>
      </c>
      <c r="P12" s="3">
        <v>0</v>
      </c>
      <c r="Q12" s="3">
        <v>0</v>
      </c>
      <c r="R12" s="3" t="s">
        <v>115</v>
      </c>
      <c r="S12" s="3" t="s">
        <v>116</v>
      </c>
      <c r="T12" s="3" t="s">
        <v>117</v>
      </c>
      <c r="U12" s="3" t="s">
        <v>115</v>
      </c>
      <c r="V12" s="3" t="s">
        <v>116</v>
      </c>
      <c r="W12" s="3" t="s">
        <v>126</v>
      </c>
      <c r="X12" s="5" t="str">
        <f t="shared" ref="X12:X20" si="1">N12</f>
        <v>Instalar el primer consejo de planeación regional en el bajío</v>
      </c>
      <c r="Y12" s="4">
        <v>45775</v>
      </c>
      <c r="Z12" s="4">
        <v>45775</v>
      </c>
      <c r="AA12" s="3">
        <v>5</v>
      </c>
      <c r="AB12" s="9">
        <v>688</v>
      </c>
      <c r="AC12" s="9">
        <v>0</v>
      </c>
      <c r="AD12" s="4">
        <v>45772</v>
      </c>
      <c r="AE12" s="19" t="s">
        <v>308</v>
      </c>
      <c r="AF12" s="5"/>
      <c r="AG12" s="33" t="s">
        <v>263</v>
      </c>
      <c r="AH12" s="3" t="s">
        <v>118</v>
      </c>
      <c r="AI12" s="21">
        <f>C12</f>
        <v>45838</v>
      </c>
      <c r="AJ12" s="5" t="s">
        <v>260</v>
      </c>
      <c r="AK12" s="23"/>
    </row>
    <row r="13" spans="1:37" ht="23.25" customHeight="1" x14ac:dyDescent="0.25">
      <c r="A13" s="20">
        <v>2025</v>
      </c>
      <c r="B13" s="21">
        <v>45748</v>
      </c>
      <c r="C13" s="21">
        <v>45838</v>
      </c>
      <c r="D13" s="5" t="s">
        <v>89</v>
      </c>
      <c r="E13" s="5" t="s">
        <v>192</v>
      </c>
      <c r="F13" s="5" t="s">
        <v>193</v>
      </c>
      <c r="G13" s="5" t="s">
        <v>193</v>
      </c>
      <c r="H13" s="5" t="s">
        <v>172</v>
      </c>
      <c r="I13" s="5" t="s">
        <v>194</v>
      </c>
      <c r="J13" s="5" t="s">
        <v>209</v>
      </c>
      <c r="K13" s="5" t="s">
        <v>195</v>
      </c>
      <c r="L13" s="5" t="s">
        <v>100</v>
      </c>
      <c r="M13" s="5" t="s">
        <v>102</v>
      </c>
      <c r="N13" s="5" t="s">
        <v>131</v>
      </c>
      <c r="O13" s="5" t="s">
        <v>104</v>
      </c>
      <c r="P13" s="5">
        <v>0</v>
      </c>
      <c r="Q13" s="5">
        <v>0</v>
      </c>
      <c r="R13" s="5" t="s">
        <v>115</v>
      </c>
      <c r="S13" s="5" t="s">
        <v>116</v>
      </c>
      <c r="T13" s="5" t="s">
        <v>117</v>
      </c>
      <c r="U13" s="5" t="s">
        <v>115</v>
      </c>
      <c r="V13" s="3" t="s">
        <v>116</v>
      </c>
      <c r="W13" s="3" t="s">
        <v>126</v>
      </c>
      <c r="X13" s="5" t="str">
        <f t="shared" si="1"/>
        <v>Instalar el primer consejo de planeación regional en el bajío</v>
      </c>
      <c r="Y13" s="4">
        <v>45775</v>
      </c>
      <c r="Z13" s="4">
        <v>45775</v>
      </c>
      <c r="AA13" s="3">
        <v>6</v>
      </c>
      <c r="AB13" s="9">
        <v>2344</v>
      </c>
      <c r="AC13" s="9">
        <v>46</v>
      </c>
      <c r="AD13" s="25">
        <v>45813</v>
      </c>
      <c r="AE13" s="19" t="s">
        <v>309</v>
      </c>
      <c r="AF13" s="5">
        <v>4</v>
      </c>
      <c r="AG13" s="33" t="s">
        <v>263</v>
      </c>
      <c r="AH13" s="3" t="s">
        <v>118</v>
      </c>
      <c r="AI13" s="21">
        <f t="shared" si="0"/>
        <v>45838</v>
      </c>
      <c r="AJ13" s="3" t="s">
        <v>119</v>
      </c>
      <c r="AK13" s="23"/>
    </row>
    <row r="14" spans="1:37" s="12" customFormat="1" ht="23.25" customHeight="1" x14ac:dyDescent="0.25">
      <c r="A14" s="20">
        <v>2025</v>
      </c>
      <c r="B14" s="21">
        <v>45748</v>
      </c>
      <c r="C14" s="21">
        <v>45838</v>
      </c>
      <c r="D14" s="3" t="s">
        <v>90</v>
      </c>
      <c r="E14" s="3">
        <v>1</v>
      </c>
      <c r="F14" s="10" t="s">
        <v>169</v>
      </c>
      <c r="G14" s="7" t="s">
        <v>169</v>
      </c>
      <c r="H14" s="8" t="s">
        <v>137</v>
      </c>
      <c r="I14" s="14" t="s">
        <v>207</v>
      </c>
      <c r="J14" s="11" t="s">
        <v>146</v>
      </c>
      <c r="K14" s="11" t="s">
        <v>208</v>
      </c>
      <c r="L14" s="5" t="s">
        <v>100</v>
      </c>
      <c r="M14" s="5" t="s">
        <v>102</v>
      </c>
      <c r="N14" s="5" t="s">
        <v>147</v>
      </c>
      <c r="O14" s="5" t="s">
        <v>104</v>
      </c>
      <c r="P14" s="5">
        <v>0</v>
      </c>
      <c r="Q14" s="5">
        <v>0</v>
      </c>
      <c r="R14" s="5" t="s">
        <v>115</v>
      </c>
      <c r="S14" s="5" t="s">
        <v>116</v>
      </c>
      <c r="T14" s="5" t="s">
        <v>117</v>
      </c>
      <c r="U14" s="5" t="s">
        <v>115</v>
      </c>
      <c r="V14" s="5" t="s">
        <v>148</v>
      </c>
      <c r="W14" s="5" t="s">
        <v>148</v>
      </c>
      <c r="X14" s="5" t="str">
        <f>N14</f>
        <v>Trasladar al Coordinador General</v>
      </c>
      <c r="Y14" s="25">
        <v>45775</v>
      </c>
      <c r="Z14" s="25">
        <v>45776</v>
      </c>
      <c r="AA14" s="3">
        <v>7</v>
      </c>
      <c r="AB14" s="26">
        <v>10258.91</v>
      </c>
      <c r="AC14" s="26">
        <v>2141.09</v>
      </c>
      <c r="AD14" s="25">
        <v>45774</v>
      </c>
      <c r="AE14" s="19" t="s">
        <v>310</v>
      </c>
      <c r="AF14" s="5">
        <v>5</v>
      </c>
      <c r="AG14" s="33" t="s">
        <v>263</v>
      </c>
      <c r="AH14" s="3" t="s">
        <v>118</v>
      </c>
      <c r="AI14" s="21">
        <f t="shared" si="0"/>
        <v>45838</v>
      </c>
      <c r="AJ14" s="3" t="s">
        <v>119</v>
      </c>
    </row>
    <row r="15" spans="1:37" s="12" customFormat="1" ht="23.25" customHeight="1" x14ac:dyDescent="0.25">
      <c r="A15" s="20">
        <v>2025</v>
      </c>
      <c r="B15" s="21">
        <v>45748</v>
      </c>
      <c r="C15" s="21">
        <v>45838</v>
      </c>
      <c r="D15" s="3" t="s">
        <v>242</v>
      </c>
      <c r="E15" s="28" t="s">
        <v>243</v>
      </c>
      <c r="F15" s="7" t="s">
        <v>244</v>
      </c>
      <c r="G15" s="7" t="s">
        <v>244</v>
      </c>
      <c r="H15" s="8" t="s">
        <v>245</v>
      </c>
      <c r="I15" s="7" t="s">
        <v>246</v>
      </c>
      <c r="J15" s="7" t="s">
        <v>247</v>
      </c>
      <c r="K15" s="7" t="s">
        <v>248</v>
      </c>
      <c r="L15" s="3" t="s">
        <v>100</v>
      </c>
      <c r="M15" s="5" t="s">
        <v>102</v>
      </c>
      <c r="N15" s="5" t="s">
        <v>249</v>
      </c>
      <c r="O15" s="5" t="s">
        <v>104</v>
      </c>
      <c r="P15" s="5">
        <v>0</v>
      </c>
      <c r="Q15" s="5">
        <v>0</v>
      </c>
      <c r="R15" s="5" t="s">
        <v>115</v>
      </c>
      <c r="S15" s="5" t="s">
        <v>116</v>
      </c>
      <c r="T15" s="5" t="s">
        <v>117</v>
      </c>
      <c r="U15" s="5" t="s">
        <v>115</v>
      </c>
      <c r="V15" s="5" t="s">
        <v>148</v>
      </c>
      <c r="W15" s="5" t="s">
        <v>148</v>
      </c>
      <c r="X15" s="5" t="str">
        <f>N15</f>
        <v>Asistir a una reunión de trabajo en la SHCP de la Ciudad de México para ver temas relacionados con Proyectos de Desarrollo Sostenible</v>
      </c>
      <c r="Y15" s="25">
        <v>45775</v>
      </c>
      <c r="Z15" s="25">
        <v>45776</v>
      </c>
      <c r="AA15" s="3">
        <v>8</v>
      </c>
      <c r="AB15" s="26">
        <v>3800</v>
      </c>
      <c r="AC15" s="26">
        <v>1220</v>
      </c>
      <c r="AD15" s="25">
        <v>45774</v>
      </c>
      <c r="AE15" s="19" t="s">
        <v>311</v>
      </c>
      <c r="AF15" s="5">
        <v>6</v>
      </c>
      <c r="AG15" s="33" t="s">
        <v>263</v>
      </c>
      <c r="AH15" s="3" t="s">
        <v>118</v>
      </c>
      <c r="AI15" s="21">
        <f t="shared" si="0"/>
        <v>45838</v>
      </c>
      <c r="AJ15" s="3" t="s">
        <v>119</v>
      </c>
    </row>
    <row r="16" spans="1:37" ht="23.25" customHeight="1" x14ac:dyDescent="0.25">
      <c r="A16" s="20">
        <v>2025</v>
      </c>
      <c r="B16" s="21">
        <v>45748</v>
      </c>
      <c r="C16" s="21">
        <v>45838</v>
      </c>
      <c r="D16" s="5" t="s">
        <v>89</v>
      </c>
      <c r="E16" s="28" t="s">
        <v>120</v>
      </c>
      <c r="F16" s="29" t="s">
        <v>121</v>
      </c>
      <c r="G16" s="29" t="s">
        <v>122</v>
      </c>
      <c r="H16" s="8" t="s">
        <v>162</v>
      </c>
      <c r="I16" s="7" t="s">
        <v>163</v>
      </c>
      <c r="J16" s="7" t="s">
        <v>164</v>
      </c>
      <c r="K16" s="7" t="s">
        <v>165</v>
      </c>
      <c r="L16" s="5" t="s">
        <v>101</v>
      </c>
      <c r="M16" s="5" t="s">
        <v>102</v>
      </c>
      <c r="N16" s="5" t="s">
        <v>167</v>
      </c>
      <c r="O16" s="5" t="s">
        <v>104</v>
      </c>
      <c r="P16" s="5">
        <v>0</v>
      </c>
      <c r="Q16" s="5">
        <v>0</v>
      </c>
      <c r="R16" s="5" t="s">
        <v>115</v>
      </c>
      <c r="S16" s="5" t="s">
        <v>116</v>
      </c>
      <c r="T16" s="5" t="s">
        <v>117</v>
      </c>
      <c r="U16" s="5" t="s">
        <v>115</v>
      </c>
      <c r="V16" s="5" t="s">
        <v>116</v>
      </c>
      <c r="W16" s="5" t="s">
        <v>126</v>
      </c>
      <c r="X16" s="5" t="str">
        <f>N16</f>
        <v>Asistir al evento de instalación del Consejo Ciudadano en la Región Bajío</v>
      </c>
      <c r="Y16" s="25">
        <v>45775</v>
      </c>
      <c r="Z16" s="25">
        <v>45775</v>
      </c>
      <c r="AA16" s="3">
        <v>9</v>
      </c>
      <c r="AB16" s="26">
        <v>2759.67</v>
      </c>
      <c r="AC16" s="26">
        <v>1230.33</v>
      </c>
      <c r="AD16" s="25">
        <v>45775</v>
      </c>
      <c r="AE16" s="19" t="s">
        <v>312</v>
      </c>
      <c r="AF16" s="5">
        <v>7</v>
      </c>
      <c r="AG16" s="33" t="s">
        <v>263</v>
      </c>
      <c r="AH16" s="3" t="s">
        <v>118</v>
      </c>
      <c r="AI16" s="21">
        <f t="shared" si="0"/>
        <v>45838</v>
      </c>
      <c r="AJ16" s="3" t="s">
        <v>119</v>
      </c>
    </row>
    <row r="17" spans="1:36" ht="23.25" customHeight="1" x14ac:dyDescent="0.25">
      <c r="A17" s="20">
        <v>2025</v>
      </c>
      <c r="B17" s="21">
        <v>45748</v>
      </c>
      <c r="C17" s="21">
        <v>45838</v>
      </c>
      <c r="D17" s="5" t="s">
        <v>90</v>
      </c>
      <c r="E17" s="28" t="s">
        <v>177</v>
      </c>
      <c r="F17" s="7" t="s">
        <v>178</v>
      </c>
      <c r="G17" s="7" t="s">
        <v>178</v>
      </c>
      <c r="H17" s="7" t="s">
        <v>184</v>
      </c>
      <c r="I17" s="18" t="s">
        <v>138</v>
      </c>
      <c r="J17" s="18" t="s">
        <v>139</v>
      </c>
      <c r="K17" s="18" t="s">
        <v>140</v>
      </c>
      <c r="L17" s="5" t="s">
        <v>100</v>
      </c>
      <c r="M17" s="5" t="s">
        <v>102</v>
      </c>
      <c r="N17" s="5" t="s">
        <v>168</v>
      </c>
      <c r="O17" s="5" t="s">
        <v>104</v>
      </c>
      <c r="P17" s="5">
        <v>0</v>
      </c>
      <c r="Q17" s="5">
        <v>0</v>
      </c>
      <c r="R17" s="5" t="s">
        <v>115</v>
      </c>
      <c r="S17" s="5" t="s">
        <v>116</v>
      </c>
      <c r="T17" s="5" t="s">
        <v>117</v>
      </c>
      <c r="U17" s="5" t="s">
        <v>115</v>
      </c>
      <c r="V17" s="5" t="s">
        <v>116</v>
      </c>
      <c r="W17" s="5" t="s">
        <v>161</v>
      </c>
      <c r="X17" s="5" t="str">
        <f>N17</f>
        <v>Grabación de un video informativo y testimonial sobre las y los beneficiarios y los trabajos que se realizan en el Ceibas Uruapan</v>
      </c>
      <c r="Y17" s="25">
        <v>45775</v>
      </c>
      <c r="Z17" s="25">
        <v>45775</v>
      </c>
      <c r="AA17" s="3">
        <v>10</v>
      </c>
      <c r="AB17" s="26">
        <v>0</v>
      </c>
      <c r="AC17" s="26">
        <v>640</v>
      </c>
      <c r="AD17" s="25">
        <v>45775</v>
      </c>
      <c r="AE17" s="19" t="s">
        <v>313</v>
      </c>
      <c r="AF17" s="5"/>
      <c r="AG17" s="33" t="s">
        <v>263</v>
      </c>
      <c r="AH17" s="5" t="s">
        <v>118</v>
      </c>
      <c r="AI17" s="21">
        <f t="shared" si="0"/>
        <v>45838</v>
      </c>
      <c r="AJ17" s="5" t="s">
        <v>261</v>
      </c>
    </row>
    <row r="18" spans="1:36" ht="23.25" customHeight="1" x14ac:dyDescent="0.25">
      <c r="A18" s="20">
        <v>2025</v>
      </c>
      <c r="B18" s="21">
        <v>45748</v>
      </c>
      <c r="C18" s="21">
        <v>45838</v>
      </c>
      <c r="D18" s="3" t="s">
        <v>89</v>
      </c>
      <c r="E18" s="28" t="s">
        <v>175</v>
      </c>
      <c r="F18" s="7" t="s">
        <v>176</v>
      </c>
      <c r="G18" s="7" t="s">
        <v>176</v>
      </c>
      <c r="H18" s="8" t="s">
        <v>183</v>
      </c>
      <c r="I18" s="14" t="s">
        <v>132</v>
      </c>
      <c r="J18" s="11" t="s">
        <v>133</v>
      </c>
      <c r="K18" s="11" t="s">
        <v>133</v>
      </c>
      <c r="L18" s="3" t="s">
        <v>100</v>
      </c>
      <c r="M18" s="3" t="s">
        <v>102</v>
      </c>
      <c r="N18" s="5" t="s">
        <v>135</v>
      </c>
      <c r="O18" s="3" t="s">
        <v>104</v>
      </c>
      <c r="P18" s="3">
        <v>0</v>
      </c>
      <c r="Q18" s="3">
        <v>0</v>
      </c>
      <c r="R18" s="3" t="s">
        <v>115</v>
      </c>
      <c r="S18" s="3" t="s">
        <v>116</v>
      </c>
      <c r="T18" s="3" t="s">
        <v>117</v>
      </c>
      <c r="U18" s="3" t="s">
        <v>115</v>
      </c>
      <c r="V18" s="3" t="s">
        <v>116</v>
      </c>
      <c r="W18" s="3" t="s">
        <v>136</v>
      </c>
      <c r="X18" s="5" t="str">
        <f t="shared" si="1"/>
        <v>Realizar la instalación del Consejo Ciudadano de la Región IV Oriente</v>
      </c>
      <c r="Y18" s="4">
        <v>45776</v>
      </c>
      <c r="Z18" s="4">
        <v>45776</v>
      </c>
      <c r="AA18" s="3">
        <v>11</v>
      </c>
      <c r="AB18" s="9">
        <v>790</v>
      </c>
      <c r="AC18" s="9">
        <v>0</v>
      </c>
      <c r="AD18" s="4">
        <v>45772</v>
      </c>
      <c r="AE18" s="35" t="s">
        <v>314</v>
      </c>
      <c r="AF18" s="5">
        <v>8</v>
      </c>
      <c r="AG18" s="33" t="s">
        <v>263</v>
      </c>
      <c r="AH18" s="3" t="s">
        <v>118</v>
      </c>
      <c r="AI18" s="21">
        <f t="shared" si="0"/>
        <v>45838</v>
      </c>
      <c r="AJ18" s="3" t="s">
        <v>119</v>
      </c>
    </row>
    <row r="19" spans="1:36" s="12" customFormat="1" ht="23.25" customHeight="1" x14ac:dyDescent="0.25">
      <c r="A19" s="20">
        <v>2025</v>
      </c>
      <c r="B19" s="21">
        <v>45748</v>
      </c>
      <c r="C19" s="21">
        <v>45838</v>
      </c>
      <c r="D19" s="5" t="s">
        <v>90</v>
      </c>
      <c r="E19" s="28" t="s">
        <v>179</v>
      </c>
      <c r="F19" s="7" t="s">
        <v>180</v>
      </c>
      <c r="G19" s="7" t="s">
        <v>180</v>
      </c>
      <c r="H19" s="7" t="s">
        <v>185</v>
      </c>
      <c r="I19" s="5" t="s">
        <v>142</v>
      </c>
      <c r="J19" s="5" t="s">
        <v>143</v>
      </c>
      <c r="K19" s="5" t="s">
        <v>144</v>
      </c>
      <c r="L19" s="5" t="s">
        <v>101</v>
      </c>
      <c r="M19" s="5" t="s">
        <v>102</v>
      </c>
      <c r="N19" s="5" t="s">
        <v>145</v>
      </c>
      <c r="O19" s="5" t="s">
        <v>104</v>
      </c>
      <c r="P19" s="5">
        <v>0</v>
      </c>
      <c r="Q19" s="5">
        <v>0</v>
      </c>
      <c r="R19" s="5" t="s">
        <v>115</v>
      </c>
      <c r="S19" s="5" t="s">
        <v>116</v>
      </c>
      <c r="T19" s="5" t="s">
        <v>117</v>
      </c>
      <c r="U19" s="5" t="s">
        <v>115</v>
      </c>
      <c r="V19" s="5" t="s">
        <v>116</v>
      </c>
      <c r="W19" s="5" t="s">
        <v>136</v>
      </c>
      <c r="X19" s="5" t="str">
        <f t="shared" si="1"/>
        <v>Capturar evidencia fotográfica de la instalación y primera sesión del Consejo de Planeación Regional Oriente</v>
      </c>
      <c r="Y19" s="25">
        <v>45776</v>
      </c>
      <c r="Z19" s="25">
        <v>45776</v>
      </c>
      <c r="AA19" s="3">
        <v>12</v>
      </c>
      <c r="AB19" s="26">
        <v>640</v>
      </c>
      <c r="AC19" s="26">
        <v>0</v>
      </c>
      <c r="AD19" s="25">
        <v>45777</v>
      </c>
      <c r="AE19" s="36" t="s">
        <v>354</v>
      </c>
      <c r="AF19" s="5">
        <v>9</v>
      </c>
      <c r="AG19" s="33" t="s">
        <v>263</v>
      </c>
      <c r="AH19" s="3" t="s">
        <v>118</v>
      </c>
      <c r="AI19" s="21">
        <f t="shared" si="0"/>
        <v>45838</v>
      </c>
      <c r="AJ19" s="3" t="s">
        <v>119</v>
      </c>
    </row>
    <row r="20" spans="1:36" s="12" customFormat="1" ht="23.25" customHeight="1" x14ac:dyDescent="0.25">
      <c r="A20" s="20">
        <v>2025</v>
      </c>
      <c r="B20" s="21">
        <v>45748</v>
      </c>
      <c r="C20" s="21">
        <v>45838</v>
      </c>
      <c r="D20" s="3" t="s">
        <v>90</v>
      </c>
      <c r="E20" s="28" t="s">
        <v>181</v>
      </c>
      <c r="F20" s="7" t="s">
        <v>182</v>
      </c>
      <c r="G20" s="7" t="s">
        <v>182</v>
      </c>
      <c r="H20" s="7" t="s">
        <v>171</v>
      </c>
      <c r="I20" s="7" t="s">
        <v>149</v>
      </c>
      <c r="J20" s="7" t="s">
        <v>150</v>
      </c>
      <c r="K20" s="7" t="s">
        <v>151</v>
      </c>
      <c r="L20" s="5" t="s">
        <v>100</v>
      </c>
      <c r="M20" s="5" t="s">
        <v>102</v>
      </c>
      <c r="N20" s="5" t="s">
        <v>234</v>
      </c>
      <c r="O20" s="5" t="s">
        <v>104</v>
      </c>
      <c r="P20" s="5">
        <v>0</v>
      </c>
      <c r="Q20" s="5">
        <v>0</v>
      </c>
      <c r="R20" s="5" t="s">
        <v>115</v>
      </c>
      <c r="S20" s="5" t="s">
        <v>116</v>
      </c>
      <c r="T20" s="5" t="s">
        <v>117</v>
      </c>
      <c r="U20" s="5" t="s">
        <v>115</v>
      </c>
      <c r="V20" s="5" t="s">
        <v>116</v>
      </c>
      <c r="W20" s="5" t="s">
        <v>136</v>
      </c>
      <c r="X20" s="5" t="str">
        <f t="shared" si="1"/>
        <v>Instalar el primer consejo de planeación en la Región Oriente</v>
      </c>
      <c r="Y20" s="25" t="s">
        <v>152</v>
      </c>
      <c r="Z20" s="25" t="s">
        <v>152</v>
      </c>
      <c r="AA20" s="3">
        <v>13</v>
      </c>
      <c r="AB20" s="26">
        <v>688</v>
      </c>
      <c r="AC20" s="26">
        <v>0</v>
      </c>
      <c r="AD20" s="25">
        <v>45772</v>
      </c>
      <c r="AE20" s="37" t="s">
        <v>315</v>
      </c>
      <c r="AF20" s="5"/>
      <c r="AG20" s="33" t="s">
        <v>263</v>
      </c>
      <c r="AH20" s="3" t="s">
        <v>118</v>
      </c>
      <c r="AI20" s="21">
        <f t="shared" si="0"/>
        <v>45838</v>
      </c>
      <c r="AJ20" s="5" t="s">
        <v>260</v>
      </c>
    </row>
    <row r="21" spans="1:36" s="12" customFormat="1" ht="23.25" customHeight="1" x14ac:dyDescent="0.25">
      <c r="A21" s="20">
        <v>2025</v>
      </c>
      <c r="B21" s="21">
        <v>45748</v>
      </c>
      <c r="C21" s="21">
        <v>45838</v>
      </c>
      <c r="D21" s="5" t="s">
        <v>89</v>
      </c>
      <c r="E21" s="5" t="s">
        <v>192</v>
      </c>
      <c r="F21" s="5" t="s">
        <v>193</v>
      </c>
      <c r="G21" s="5" t="s">
        <v>193</v>
      </c>
      <c r="H21" s="5" t="s">
        <v>172</v>
      </c>
      <c r="I21" s="5" t="s">
        <v>194</v>
      </c>
      <c r="J21" s="5" t="s">
        <v>209</v>
      </c>
      <c r="K21" s="5" t="s">
        <v>195</v>
      </c>
      <c r="L21" s="5" t="s">
        <v>100</v>
      </c>
      <c r="M21" s="5" t="s">
        <v>102</v>
      </c>
      <c r="N21" s="5" t="s">
        <v>234</v>
      </c>
      <c r="O21" s="5" t="s">
        <v>104</v>
      </c>
      <c r="P21" s="5">
        <v>0</v>
      </c>
      <c r="Q21" s="5">
        <v>0</v>
      </c>
      <c r="R21" s="5" t="s">
        <v>115</v>
      </c>
      <c r="S21" s="5" t="s">
        <v>116</v>
      </c>
      <c r="T21" s="5" t="s">
        <v>117</v>
      </c>
      <c r="U21" s="5" t="s">
        <v>115</v>
      </c>
      <c r="V21" s="5" t="s">
        <v>116</v>
      </c>
      <c r="W21" s="5" t="s">
        <v>136</v>
      </c>
      <c r="X21" s="5" t="str">
        <f t="shared" ref="X21:X22" si="2">N21</f>
        <v>Instalar el primer consejo de planeación en la Región Oriente</v>
      </c>
      <c r="Y21" s="25" t="s">
        <v>152</v>
      </c>
      <c r="Z21" s="25" t="s">
        <v>152</v>
      </c>
      <c r="AA21" s="3">
        <v>14</v>
      </c>
      <c r="AB21" s="26">
        <v>2208.2199999999998</v>
      </c>
      <c r="AC21" s="26">
        <v>1381.78</v>
      </c>
      <c r="AD21" s="25">
        <v>45775</v>
      </c>
      <c r="AE21" s="37" t="s">
        <v>316</v>
      </c>
      <c r="AF21" s="5">
        <v>10</v>
      </c>
      <c r="AG21" s="33" t="s">
        <v>263</v>
      </c>
      <c r="AH21" s="3" t="s">
        <v>118</v>
      </c>
      <c r="AI21" s="21">
        <f t="shared" si="0"/>
        <v>45838</v>
      </c>
      <c r="AJ21" s="3" t="s">
        <v>119</v>
      </c>
    </row>
    <row r="22" spans="1:36" ht="23.25" customHeight="1" x14ac:dyDescent="0.25">
      <c r="A22" s="20">
        <v>2025</v>
      </c>
      <c r="B22" s="21">
        <v>45748</v>
      </c>
      <c r="C22" s="21">
        <v>45838</v>
      </c>
      <c r="D22" s="3" t="s">
        <v>90</v>
      </c>
      <c r="E22" s="3" t="s">
        <v>170</v>
      </c>
      <c r="F22" s="10" t="s">
        <v>127</v>
      </c>
      <c r="G22" s="10" t="s">
        <v>127</v>
      </c>
      <c r="H22" s="8" t="s">
        <v>172</v>
      </c>
      <c r="I22" s="14" t="s">
        <v>123</v>
      </c>
      <c r="J22" s="11" t="s">
        <v>124</v>
      </c>
      <c r="K22" s="11" t="s">
        <v>125</v>
      </c>
      <c r="L22" s="3" t="s">
        <v>100</v>
      </c>
      <c r="M22" s="3" t="s">
        <v>102</v>
      </c>
      <c r="N22" s="5" t="s">
        <v>259</v>
      </c>
      <c r="O22" s="5" t="s">
        <v>104</v>
      </c>
      <c r="P22" s="5">
        <v>0</v>
      </c>
      <c r="Q22" s="5">
        <v>0</v>
      </c>
      <c r="R22" s="5" t="s">
        <v>115</v>
      </c>
      <c r="S22" s="5" t="s">
        <v>116</v>
      </c>
      <c r="T22" s="5" t="s">
        <v>117</v>
      </c>
      <c r="U22" s="5" t="s">
        <v>115</v>
      </c>
      <c r="V22" s="5" t="s">
        <v>116</v>
      </c>
      <c r="W22" s="5" t="s">
        <v>126</v>
      </c>
      <c r="X22" s="5" t="str">
        <f t="shared" si="2"/>
        <v>Asistir al evento de instalación del Consejo Ciudadano en la Región Bajio</v>
      </c>
      <c r="Y22" s="25">
        <v>45775</v>
      </c>
      <c r="Z22" s="25">
        <v>45775</v>
      </c>
      <c r="AA22" s="3">
        <v>15</v>
      </c>
      <c r="AB22" s="26">
        <v>640</v>
      </c>
      <c r="AC22" s="26">
        <v>0</v>
      </c>
      <c r="AD22" s="25">
        <v>45776</v>
      </c>
      <c r="AE22" s="19" t="s">
        <v>317</v>
      </c>
      <c r="AF22" s="5">
        <v>11</v>
      </c>
      <c r="AG22" s="33" t="s">
        <v>263</v>
      </c>
      <c r="AH22" s="3" t="s">
        <v>118</v>
      </c>
      <c r="AI22" s="21">
        <f t="shared" si="0"/>
        <v>45838</v>
      </c>
      <c r="AJ22" s="3" t="s">
        <v>119</v>
      </c>
    </row>
    <row r="23" spans="1:36" ht="23.25" customHeight="1" x14ac:dyDescent="0.25">
      <c r="A23" s="20">
        <v>2025</v>
      </c>
      <c r="B23" s="21">
        <v>45748</v>
      </c>
      <c r="C23" s="21">
        <v>45838</v>
      </c>
      <c r="D23" s="5" t="s">
        <v>89</v>
      </c>
      <c r="E23" s="28" t="s">
        <v>120</v>
      </c>
      <c r="F23" s="29" t="s">
        <v>121</v>
      </c>
      <c r="G23" s="29" t="s">
        <v>122</v>
      </c>
      <c r="H23" s="8" t="s">
        <v>162</v>
      </c>
      <c r="I23" s="7" t="s">
        <v>163</v>
      </c>
      <c r="J23" s="7" t="s">
        <v>164</v>
      </c>
      <c r="K23" s="7" t="s">
        <v>165</v>
      </c>
      <c r="L23" s="5" t="s">
        <v>101</v>
      </c>
      <c r="M23" s="5" t="s">
        <v>102</v>
      </c>
      <c r="N23" s="5" t="s">
        <v>166</v>
      </c>
      <c r="O23" s="5" t="s">
        <v>104</v>
      </c>
      <c r="P23" s="5">
        <v>0</v>
      </c>
      <c r="Q23" s="5">
        <v>0</v>
      </c>
      <c r="R23" s="5" t="s">
        <v>115</v>
      </c>
      <c r="S23" s="5" t="s">
        <v>116</v>
      </c>
      <c r="T23" s="5" t="s">
        <v>117</v>
      </c>
      <c r="U23" s="5" t="s">
        <v>115</v>
      </c>
      <c r="V23" s="5" t="s">
        <v>116</v>
      </c>
      <c r="W23" s="5" t="s">
        <v>136</v>
      </c>
      <c r="X23" s="5" t="str">
        <f>N23</f>
        <v>Asistir al evento de instalación del Consejo Ciudadano en la Región Oriente</v>
      </c>
      <c r="Y23" s="25">
        <v>45776</v>
      </c>
      <c r="Z23" s="25">
        <v>45776</v>
      </c>
      <c r="AA23" s="3">
        <v>16</v>
      </c>
      <c r="AB23" s="26">
        <v>1729.5</v>
      </c>
      <c r="AC23" s="26">
        <v>2260.5</v>
      </c>
      <c r="AD23" s="25">
        <v>45776</v>
      </c>
      <c r="AE23" s="19" t="s">
        <v>318</v>
      </c>
      <c r="AF23" s="5">
        <v>12</v>
      </c>
      <c r="AG23" s="33" t="s">
        <v>263</v>
      </c>
      <c r="AH23" s="3" t="s">
        <v>118</v>
      </c>
      <c r="AI23" s="21">
        <f t="shared" si="0"/>
        <v>45838</v>
      </c>
      <c r="AJ23" s="3" t="s">
        <v>119</v>
      </c>
    </row>
    <row r="24" spans="1:36" ht="23.25" customHeight="1" x14ac:dyDescent="0.25">
      <c r="A24" s="20">
        <v>2025</v>
      </c>
      <c r="B24" s="21">
        <v>45748</v>
      </c>
      <c r="C24" s="21">
        <v>45838</v>
      </c>
      <c r="D24" s="5" t="s">
        <v>90</v>
      </c>
      <c r="E24" s="28" t="s">
        <v>173</v>
      </c>
      <c r="F24" s="7" t="s">
        <v>174</v>
      </c>
      <c r="G24" s="7" t="s">
        <v>174</v>
      </c>
      <c r="H24" s="8" t="s">
        <v>183</v>
      </c>
      <c r="I24" s="14" t="s">
        <v>153</v>
      </c>
      <c r="J24" s="14" t="s">
        <v>154</v>
      </c>
      <c r="K24" s="14" t="s">
        <v>155</v>
      </c>
      <c r="L24" s="5" t="s">
        <v>100</v>
      </c>
      <c r="M24" s="5" t="s">
        <v>102</v>
      </c>
      <c r="N24" s="5" t="s">
        <v>156</v>
      </c>
      <c r="O24" s="5" t="s">
        <v>104</v>
      </c>
      <c r="P24" s="5">
        <v>0</v>
      </c>
      <c r="Q24" s="5">
        <v>0</v>
      </c>
      <c r="R24" s="5" t="s">
        <v>115</v>
      </c>
      <c r="S24" s="5" t="s">
        <v>116</v>
      </c>
      <c r="T24" s="5" t="s">
        <v>117</v>
      </c>
      <c r="U24" s="5" t="s">
        <v>115</v>
      </c>
      <c r="V24" s="5" t="s">
        <v>116</v>
      </c>
      <c r="W24" s="5" t="s">
        <v>136</v>
      </c>
      <c r="X24" s="5" t="str">
        <f t="shared" ref="X24" si="3">N24</f>
        <v>Apoyar la instalación del Consejo Ciudadano en la Región Oriente en Maravatío</v>
      </c>
      <c r="Y24" s="25">
        <v>45776</v>
      </c>
      <c r="Z24" s="25">
        <v>45776</v>
      </c>
      <c r="AA24" s="3">
        <v>17</v>
      </c>
      <c r="AB24" s="26">
        <v>640</v>
      </c>
      <c r="AC24" s="26">
        <v>0</v>
      </c>
      <c r="AD24" s="25">
        <v>45777</v>
      </c>
      <c r="AE24" s="37" t="s">
        <v>319</v>
      </c>
      <c r="AF24" s="5">
        <v>13</v>
      </c>
      <c r="AG24" s="33" t="s">
        <v>263</v>
      </c>
      <c r="AH24" s="3" t="s">
        <v>118</v>
      </c>
      <c r="AI24" s="21">
        <f t="shared" si="0"/>
        <v>45838</v>
      </c>
      <c r="AJ24" s="3" t="s">
        <v>119</v>
      </c>
    </row>
    <row r="25" spans="1:36" s="22" customFormat="1" ht="23.25" customHeight="1" x14ac:dyDescent="0.25">
      <c r="A25" s="20">
        <v>2025</v>
      </c>
      <c r="B25" s="21">
        <v>45748</v>
      </c>
      <c r="C25" s="21">
        <v>45838</v>
      </c>
      <c r="D25" s="5" t="s">
        <v>89</v>
      </c>
      <c r="E25" s="5" t="s">
        <v>192</v>
      </c>
      <c r="F25" s="5" t="s">
        <v>193</v>
      </c>
      <c r="G25" s="5" t="s">
        <v>193</v>
      </c>
      <c r="H25" s="5" t="s">
        <v>172</v>
      </c>
      <c r="I25" s="5" t="s">
        <v>194</v>
      </c>
      <c r="J25" s="5" t="s">
        <v>209</v>
      </c>
      <c r="K25" s="5" t="s">
        <v>195</v>
      </c>
      <c r="L25" s="5" t="s">
        <v>100</v>
      </c>
      <c r="M25" s="5" t="s">
        <v>102</v>
      </c>
      <c r="N25" s="5" t="s">
        <v>222</v>
      </c>
      <c r="O25" s="5" t="s">
        <v>104</v>
      </c>
      <c r="P25" s="5">
        <v>0</v>
      </c>
      <c r="Q25" s="5">
        <v>0</v>
      </c>
      <c r="R25" s="5" t="s">
        <v>115</v>
      </c>
      <c r="S25" s="5" t="s">
        <v>116</v>
      </c>
      <c r="T25" s="5" t="s">
        <v>117</v>
      </c>
      <c r="U25" s="5" t="s">
        <v>115</v>
      </c>
      <c r="V25" s="5" t="s">
        <v>116</v>
      </c>
      <c r="W25" s="5" t="s">
        <v>206</v>
      </c>
      <c r="X25" s="5" t="str">
        <f>N25</f>
        <v>Instalar el primer consejo de planeación en la Región Sierra Costa</v>
      </c>
      <c r="Y25" s="25">
        <v>45776</v>
      </c>
      <c r="Z25" s="25">
        <v>45776</v>
      </c>
      <c r="AA25" s="3">
        <v>18</v>
      </c>
      <c r="AB25" s="26">
        <v>4917.1099999999997</v>
      </c>
      <c r="AC25" s="26">
        <v>652.89</v>
      </c>
      <c r="AD25" s="25">
        <v>45817</v>
      </c>
      <c r="AE25" s="38" t="s">
        <v>320</v>
      </c>
      <c r="AF25" s="5">
        <v>14</v>
      </c>
      <c r="AG25" s="33" t="s">
        <v>263</v>
      </c>
      <c r="AH25" s="3" t="s">
        <v>118</v>
      </c>
      <c r="AI25" s="21">
        <f t="shared" si="0"/>
        <v>45838</v>
      </c>
      <c r="AJ25" s="3" t="s">
        <v>119</v>
      </c>
    </row>
    <row r="26" spans="1:36" ht="23.25" customHeight="1" x14ac:dyDescent="0.25">
      <c r="A26" s="20">
        <v>2025</v>
      </c>
      <c r="B26" s="21">
        <v>45748</v>
      </c>
      <c r="C26" s="21">
        <v>45838</v>
      </c>
      <c r="D26" s="3" t="s">
        <v>89</v>
      </c>
      <c r="E26" s="28" t="s">
        <v>175</v>
      </c>
      <c r="F26" s="7" t="s">
        <v>176</v>
      </c>
      <c r="G26" s="7" t="s">
        <v>176</v>
      </c>
      <c r="H26" s="8" t="s">
        <v>183</v>
      </c>
      <c r="I26" s="14" t="s">
        <v>132</v>
      </c>
      <c r="J26" s="11" t="s">
        <v>133</v>
      </c>
      <c r="K26" s="11" t="s">
        <v>133</v>
      </c>
      <c r="L26" s="3" t="s">
        <v>100</v>
      </c>
      <c r="M26" s="3" t="s">
        <v>102</v>
      </c>
      <c r="N26" s="5" t="s">
        <v>157</v>
      </c>
      <c r="O26" s="5" t="s">
        <v>104</v>
      </c>
      <c r="P26" s="5">
        <v>0</v>
      </c>
      <c r="Q26" s="5">
        <v>0</v>
      </c>
      <c r="R26" s="5" t="s">
        <v>115</v>
      </c>
      <c r="S26" s="5" t="s">
        <v>116</v>
      </c>
      <c r="T26" s="5" t="s">
        <v>117</v>
      </c>
      <c r="U26" s="5" t="s">
        <v>115</v>
      </c>
      <c r="V26" s="5" t="s">
        <v>116</v>
      </c>
      <c r="W26" s="5" t="s">
        <v>158</v>
      </c>
      <c r="X26" s="5" t="str">
        <f t="shared" ref="X26:X27" si="4">N26</f>
        <v>Realizar la instalación del Consejo Ciudadano de la Región V Tepalcatepec</v>
      </c>
      <c r="Y26" s="25">
        <v>45779</v>
      </c>
      <c r="Z26" s="25">
        <v>45779</v>
      </c>
      <c r="AA26" s="3">
        <v>19</v>
      </c>
      <c r="AB26" s="26">
        <v>790</v>
      </c>
      <c r="AC26" s="26">
        <v>0</v>
      </c>
      <c r="AD26" s="25">
        <v>45771</v>
      </c>
      <c r="AE26" s="19" t="s">
        <v>321</v>
      </c>
      <c r="AF26" s="5">
        <v>15</v>
      </c>
      <c r="AG26" s="33" t="s">
        <v>263</v>
      </c>
      <c r="AH26" s="3" t="s">
        <v>118</v>
      </c>
      <c r="AI26" s="21">
        <f t="shared" si="0"/>
        <v>45838</v>
      </c>
      <c r="AJ26" s="3" t="s">
        <v>119</v>
      </c>
    </row>
    <row r="27" spans="1:36" ht="23.25" customHeight="1" x14ac:dyDescent="0.25">
      <c r="A27" s="20">
        <v>2025</v>
      </c>
      <c r="B27" s="21">
        <v>45748</v>
      </c>
      <c r="C27" s="21">
        <v>45838</v>
      </c>
      <c r="D27" s="3" t="s">
        <v>90</v>
      </c>
      <c r="E27" s="28" t="s">
        <v>173</v>
      </c>
      <c r="F27" s="7" t="s">
        <v>174</v>
      </c>
      <c r="G27" s="7" t="s">
        <v>174</v>
      </c>
      <c r="H27" s="8" t="s">
        <v>172</v>
      </c>
      <c r="I27" s="7" t="s">
        <v>128</v>
      </c>
      <c r="J27" s="7" t="s">
        <v>129</v>
      </c>
      <c r="K27" s="7" t="s">
        <v>130</v>
      </c>
      <c r="L27" s="3" t="s">
        <v>100</v>
      </c>
      <c r="M27" s="3" t="s">
        <v>102</v>
      </c>
      <c r="N27" s="5" t="s">
        <v>131</v>
      </c>
      <c r="O27" s="5" t="s">
        <v>104</v>
      </c>
      <c r="P27" s="5">
        <v>0</v>
      </c>
      <c r="Q27" s="5">
        <v>0</v>
      </c>
      <c r="R27" s="5" t="s">
        <v>115</v>
      </c>
      <c r="S27" s="5" t="s">
        <v>116</v>
      </c>
      <c r="T27" s="5" t="s">
        <v>117</v>
      </c>
      <c r="U27" s="5" t="s">
        <v>115</v>
      </c>
      <c r="V27" s="5" t="s">
        <v>116</v>
      </c>
      <c r="W27" s="5" t="s">
        <v>158</v>
      </c>
      <c r="X27" s="5" t="str">
        <f t="shared" si="4"/>
        <v>Instalar el primer consejo de planeación regional en el bajío</v>
      </c>
      <c r="Y27" s="25">
        <v>45779</v>
      </c>
      <c r="Z27" s="25">
        <v>45779</v>
      </c>
      <c r="AA27" s="3">
        <v>20</v>
      </c>
      <c r="AB27" s="26">
        <v>688</v>
      </c>
      <c r="AC27" s="26">
        <v>0</v>
      </c>
      <c r="AD27" s="25">
        <v>45777</v>
      </c>
      <c r="AE27" s="19" t="s">
        <v>322</v>
      </c>
      <c r="AF27" s="5"/>
      <c r="AG27" s="33" t="s">
        <v>263</v>
      </c>
      <c r="AH27" s="3" t="s">
        <v>118</v>
      </c>
      <c r="AI27" s="21">
        <f t="shared" si="0"/>
        <v>45838</v>
      </c>
      <c r="AJ27" s="5" t="s">
        <v>260</v>
      </c>
    </row>
    <row r="28" spans="1:36" ht="23.25" customHeight="1" x14ac:dyDescent="0.25">
      <c r="A28" s="20">
        <v>2025</v>
      </c>
      <c r="B28" s="21">
        <v>45748</v>
      </c>
      <c r="C28" s="21">
        <v>45838</v>
      </c>
      <c r="D28" s="3" t="s">
        <v>90</v>
      </c>
      <c r="E28" s="3" t="s">
        <v>186</v>
      </c>
      <c r="F28" s="10" t="s">
        <v>187</v>
      </c>
      <c r="G28" s="10" t="s">
        <v>187</v>
      </c>
      <c r="H28" s="8" t="s">
        <v>171</v>
      </c>
      <c r="I28" s="14" t="s">
        <v>188</v>
      </c>
      <c r="J28" s="11" t="s">
        <v>189</v>
      </c>
      <c r="K28" s="11" t="s">
        <v>190</v>
      </c>
      <c r="L28" s="3" t="s">
        <v>101</v>
      </c>
      <c r="M28" s="3" t="s">
        <v>102</v>
      </c>
      <c r="N28" s="5" t="s">
        <v>191</v>
      </c>
      <c r="O28" s="5" t="s">
        <v>104</v>
      </c>
      <c r="P28" s="5">
        <v>0</v>
      </c>
      <c r="Q28" s="5">
        <v>0</v>
      </c>
      <c r="R28" s="5" t="s">
        <v>115</v>
      </c>
      <c r="S28" s="5" t="s">
        <v>116</v>
      </c>
      <c r="T28" s="5" t="s">
        <v>117</v>
      </c>
      <c r="U28" s="5" t="s">
        <v>115</v>
      </c>
      <c r="V28" s="5" t="s">
        <v>116</v>
      </c>
      <c r="W28" s="5" t="s">
        <v>158</v>
      </c>
      <c r="X28" s="5" t="str">
        <f>N28</f>
        <v>Instalar el primer consejo de planeación en la Región Tepalcatepec</v>
      </c>
      <c r="Y28" s="25">
        <v>45779</v>
      </c>
      <c r="Z28" s="25">
        <v>45779</v>
      </c>
      <c r="AA28" s="3">
        <v>21</v>
      </c>
      <c r="AB28" s="26">
        <v>688</v>
      </c>
      <c r="AC28" s="26">
        <v>0</v>
      </c>
      <c r="AD28" s="25">
        <v>45783</v>
      </c>
      <c r="AE28" s="19" t="s">
        <v>323</v>
      </c>
      <c r="AF28" s="5"/>
      <c r="AG28" s="33" t="s">
        <v>263</v>
      </c>
      <c r="AH28" s="3" t="s">
        <v>118</v>
      </c>
      <c r="AI28" s="21">
        <f t="shared" si="0"/>
        <v>45838</v>
      </c>
      <c r="AJ28" s="5" t="s">
        <v>260</v>
      </c>
    </row>
    <row r="29" spans="1:36" ht="23.25" customHeight="1" x14ac:dyDescent="0.25">
      <c r="A29" s="20">
        <v>2025</v>
      </c>
      <c r="B29" s="21">
        <v>45748</v>
      </c>
      <c r="C29" s="21">
        <v>45838</v>
      </c>
      <c r="D29" s="3" t="s">
        <v>89</v>
      </c>
      <c r="E29" s="3" t="s">
        <v>192</v>
      </c>
      <c r="F29" s="10" t="s">
        <v>193</v>
      </c>
      <c r="G29" s="10" t="s">
        <v>193</v>
      </c>
      <c r="H29" s="8" t="s">
        <v>171</v>
      </c>
      <c r="I29" s="14" t="s">
        <v>194</v>
      </c>
      <c r="J29" s="11" t="s">
        <v>209</v>
      </c>
      <c r="K29" s="11" t="s">
        <v>195</v>
      </c>
      <c r="L29" s="3" t="s">
        <v>100</v>
      </c>
      <c r="M29" s="3" t="s">
        <v>102</v>
      </c>
      <c r="N29" s="5" t="s">
        <v>191</v>
      </c>
      <c r="O29" s="5" t="s">
        <v>104</v>
      </c>
      <c r="P29" s="5">
        <v>0</v>
      </c>
      <c r="Q29" s="5">
        <v>0</v>
      </c>
      <c r="R29" s="5" t="s">
        <v>115</v>
      </c>
      <c r="S29" s="5" t="s">
        <v>116</v>
      </c>
      <c r="T29" s="5" t="s">
        <v>117</v>
      </c>
      <c r="U29" s="5" t="s">
        <v>115</v>
      </c>
      <c r="V29" s="5" t="s">
        <v>116</v>
      </c>
      <c r="W29" s="5" t="s">
        <v>158</v>
      </c>
      <c r="X29" s="5" t="str">
        <f t="shared" ref="X29:X36" si="5">N29</f>
        <v>Instalar el primer consejo de planeación en la Región Tepalcatepec</v>
      </c>
      <c r="Y29" s="25">
        <v>45779</v>
      </c>
      <c r="Z29" s="25">
        <v>45779</v>
      </c>
      <c r="AA29" s="3">
        <v>22</v>
      </c>
      <c r="AB29" s="26">
        <v>2065.37</v>
      </c>
      <c r="AC29" s="26">
        <v>1324.63</v>
      </c>
      <c r="AD29" s="25">
        <v>45813</v>
      </c>
      <c r="AE29" s="19" t="s">
        <v>324</v>
      </c>
      <c r="AF29" s="5">
        <v>16</v>
      </c>
      <c r="AG29" s="33" t="s">
        <v>263</v>
      </c>
      <c r="AH29" s="3" t="s">
        <v>118</v>
      </c>
      <c r="AI29" s="21">
        <f t="shared" si="0"/>
        <v>45838</v>
      </c>
      <c r="AJ29" s="3" t="s">
        <v>119</v>
      </c>
    </row>
    <row r="30" spans="1:36" ht="23.25" customHeight="1" x14ac:dyDescent="0.25">
      <c r="A30" s="20">
        <v>2025</v>
      </c>
      <c r="B30" s="21">
        <v>45748</v>
      </c>
      <c r="C30" s="21">
        <v>45838</v>
      </c>
      <c r="D30" s="5" t="s">
        <v>89</v>
      </c>
      <c r="E30" s="28" t="s">
        <v>120</v>
      </c>
      <c r="F30" s="29" t="s">
        <v>121</v>
      </c>
      <c r="G30" s="29" t="s">
        <v>122</v>
      </c>
      <c r="H30" s="8" t="s">
        <v>162</v>
      </c>
      <c r="I30" s="7" t="s">
        <v>163</v>
      </c>
      <c r="J30" s="7" t="s">
        <v>164</v>
      </c>
      <c r="K30" s="7" t="s">
        <v>165</v>
      </c>
      <c r="L30" s="5" t="s">
        <v>101</v>
      </c>
      <c r="M30" s="5" t="s">
        <v>102</v>
      </c>
      <c r="N30" s="5" t="s">
        <v>236</v>
      </c>
      <c r="O30" s="5" t="s">
        <v>104</v>
      </c>
      <c r="P30" s="5">
        <v>0</v>
      </c>
      <c r="Q30" s="5">
        <v>0</v>
      </c>
      <c r="R30" s="5" t="s">
        <v>115</v>
      </c>
      <c r="S30" s="5" t="s">
        <v>116</v>
      </c>
      <c r="T30" s="5" t="s">
        <v>117</v>
      </c>
      <c r="U30" s="5" t="s">
        <v>115</v>
      </c>
      <c r="V30" s="5" t="s">
        <v>116</v>
      </c>
      <c r="W30" s="5" t="s">
        <v>158</v>
      </c>
      <c r="X30" s="5" t="str">
        <f>N30</f>
        <v>Asistir al evento del Consejo Ciudadano en la Región Telpacatepec</v>
      </c>
      <c r="Y30" s="25">
        <v>45779</v>
      </c>
      <c r="Z30" s="25">
        <v>45779</v>
      </c>
      <c r="AA30" s="3">
        <v>23</v>
      </c>
      <c r="AB30" s="26">
        <v>2217.2800000000002</v>
      </c>
      <c r="AC30" s="26">
        <v>1772.72</v>
      </c>
      <c r="AD30" s="25">
        <v>45779</v>
      </c>
      <c r="AE30" s="19" t="s">
        <v>325</v>
      </c>
      <c r="AF30" s="5">
        <v>17</v>
      </c>
      <c r="AG30" s="33" t="s">
        <v>263</v>
      </c>
      <c r="AH30" s="3" t="s">
        <v>118</v>
      </c>
      <c r="AI30" s="21">
        <f t="shared" si="0"/>
        <v>45838</v>
      </c>
      <c r="AJ30" s="3" t="s">
        <v>119</v>
      </c>
    </row>
    <row r="31" spans="1:36" ht="23.25" customHeight="1" x14ac:dyDescent="0.25">
      <c r="A31" s="20">
        <v>2025</v>
      </c>
      <c r="B31" s="21">
        <v>45748</v>
      </c>
      <c r="C31" s="21">
        <v>45838</v>
      </c>
      <c r="D31" s="5" t="s">
        <v>90</v>
      </c>
      <c r="E31" s="28" t="s">
        <v>179</v>
      </c>
      <c r="F31" s="7" t="s">
        <v>180</v>
      </c>
      <c r="G31" s="7" t="s">
        <v>180</v>
      </c>
      <c r="H31" s="7" t="s">
        <v>185</v>
      </c>
      <c r="I31" s="5" t="s">
        <v>142</v>
      </c>
      <c r="J31" s="5" t="s">
        <v>143</v>
      </c>
      <c r="K31" s="5" t="s">
        <v>144</v>
      </c>
      <c r="L31" s="5" t="s">
        <v>101</v>
      </c>
      <c r="M31" s="5" t="s">
        <v>102</v>
      </c>
      <c r="N31" s="5" t="s">
        <v>241</v>
      </c>
      <c r="O31" s="5" t="s">
        <v>104</v>
      </c>
      <c r="P31" s="5">
        <v>0</v>
      </c>
      <c r="Q31" s="5">
        <v>0</v>
      </c>
      <c r="R31" s="5" t="s">
        <v>115</v>
      </c>
      <c r="S31" s="5" t="s">
        <v>116</v>
      </c>
      <c r="T31" s="5" t="s">
        <v>117</v>
      </c>
      <c r="U31" s="5" t="s">
        <v>115</v>
      </c>
      <c r="V31" s="5" t="s">
        <v>116</v>
      </c>
      <c r="W31" s="5" t="s">
        <v>158</v>
      </c>
      <c r="X31" s="5" t="str">
        <f>N31</f>
        <v>Capturar evidencia fotográfica de la instalación y primera sesión del Consejo de Planeación Regional Telpacatepec</v>
      </c>
      <c r="Y31" s="25">
        <v>45779</v>
      </c>
      <c r="Z31" s="25">
        <v>45779</v>
      </c>
      <c r="AA31" s="3">
        <v>24</v>
      </c>
      <c r="AB31" s="26">
        <v>640</v>
      </c>
      <c r="AC31" s="26">
        <v>0</v>
      </c>
      <c r="AD31" s="25">
        <v>45777</v>
      </c>
      <c r="AE31" s="19" t="s">
        <v>326</v>
      </c>
      <c r="AF31" s="5">
        <v>18</v>
      </c>
      <c r="AG31" s="33" t="s">
        <v>263</v>
      </c>
      <c r="AH31" s="3" t="s">
        <v>118</v>
      </c>
      <c r="AI31" s="21">
        <f t="shared" si="0"/>
        <v>45838</v>
      </c>
      <c r="AJ31" s="3" t="s">
        <v>119</v>
      </c>
    </row>
    <row r="32" spans="1:36" ht="23.25" customHeight="1" x14ac:dyDescent="0.25">
      <c r="A32" s="20">
        <v>2025</v>
      </c>
      <c r="B32" s="21">
        <v>45748</v>
      </c>
      <c r="C32" s="21">
        <v>45838</v>
      </c>
      <c r="D32" s="3" t="s">
        <v>89</v>
      </c>
      <c r="E32" s="28" t="s">
        <v>175</v>
      </c>
      <c r="F32" s="7" t="s">
        <v>176</v>
      </c>
      <c r="G32" s="7" t="s">
        <v>176</v>
      </c>
      <c r="H32" s="8" t="s">
        <v>183</v>
      </c>
      <c r="I32" s="14" t="s">
        <v>132</v>
      </c>
      <c r="J32" s="11" t="s">
        <v>133</v>
      </c>
      <c r="K32" s="11" t="s">
        <v>133</v>
      </c>
      <c r="L32" s="3" t="s">
        <v>100</v>
      </c>
      <c r="M32" s="3" t="s">
        <v>102</v>
      </c>
      <c r="N32" s="5" t="s">
        <v>160</v>
      </c>
      <c r="O32" s="5" t="s">
        <v>104</v>
      </c>
      <c r="P32" s="5">
        <v>0</v>
      </c>
      <c r="Q32" s="5">
        <v>0</v>
      </c>
      <c r="R32" s="5" t="s">
        <v>115</v>
      </c>
      <c r="S32" s="5" t="s">
        <v>116</v>
      </c>
      <c r="T32" s="5" t="s">
        <v>117</v>
      </c>
      <c r="U32" s="5" t="s">
        <v>115</v>
      </c>
      <c r="V32" s="5" t="s">
        <v>116</v>
      </c>
      <c r="W32" s="5" t="s">
        <v>161</v>
      </c>
      <c r="X32" s="5" t="str">
        <f t="shared" si="5"/>
        <v>Realizar la instalación del Consejo Ciudadano de la Región VI Purépecha</v>
      </c>
      <c r="Y32" s="25">
        <v>45783</v>
      </c>
      <c r="Z32" s="25">
        <v>45783</v>
      </c>
      <c r="AA32" s="3">
        <v>25</v>
      </c>
      <c r="AB32" s="26">
        <v>790</v>
      </c>
      <c r="AC32" s="26">
        <v>0</v>
      </c>
      <c r="AD32" s="25">
        <v>45777</v>
      </c>
      <c r="AE32" s="19" t="s">
        <v>327</v>
      </c>
      <c r="AF32" s="5">
        <v>19</v>
      </c>
      <c r="AG32" s="33" t="s">
        <v>263</v>
      </c>
      <c r="AH32" s="3" t="s">
        <v>118</v>
      </c>
      <c r="AI32" s="21">
        <f t="shared" si="0"/>
        <v>45838</v>
      </c>
      <c r="AJ32" s="3" t="s">
        <v>119</v>
      </c>
    </row>
    <row r="33" spans="1:36" ht="23.25" customHeight="1" x14ac:dyDescent="0.25">
      <c r="A33" s="20">
        <v>2025</v>
      </c>
      <c r="B33" s="21">
        <v>45748</v>
      </c>
      <c r="C33" s="21">
        <v>45838</v>
      </c>
      <c r="D33" s="3" t="s">
        <v>90</v>
      </c>
      <c r="E33" s="3" t="s">
        <v>170</v>
      </c>
      <c r="F33" s="10" t="s">
        <v>127</v>
      </c>
      <c r="G33" s="10" t="s">
        <v>127</v>
      </c>
      <c r="H33" s="8" t="s">
        <v>172</v>
      </c>
      <c r="I33" s="14" t="s">
        <v>123</v>
      </c>
      <c r="J33" s="11" t="s">
        <v>124</v>
      </c>
      <c r="K33" s="11" t="s">
        <v>125</v>
      </c>
      <c r="L33" s="3" t="s">
        <v>100</v>
      </c>
      <c r="M33" s="3" t="s">
        <v>102</v>
      </c>
      <c r="N33" s="5" t="s">
        <v>196</v>
      </c>
      <c r="O33" s="5" t="s">
        <v>104</v>
      </c>
      <c r="P33" s="5">
        <v>0</v>
      </c>
      <c r="Q33" s="5">
        <v>0</v>
      </c>
      <c r="R33" s="5" t="s">
        <v>115</v>
      </c>
      <c r="S33" s="5" t="s">
        <v>116</v>
      </c>
      <c r="T33" s="5" t="s">
        <v>117</v>
      </c>
      <c r="U33" s="5" t="s">
        <v>115</v>
      </c>
      <c r="V33" s="5" t="s">
        <v>116</v>
      </c>
      <c r="W33" s="5" t="s">
        <v>161</v>
      </c>
      <c r="X33" s="5" t="str">
        <f t="shared" si="5"/>
        <v>Asistir al evento de instalación del Consejo Ciudadano en la Región Purépecha</v>
      </c>
      <c r="Y33" s="25">
        <v>45783</v>
      </c>
      <c r="Z33" s="25">
        <v>45783</v>
      </c>
      <c r="AA33" s="3">
        <v>26</v>
      </c>
      <c r="AB33" s="26">
        <v>640</v>
      </c>
      <c r="AC33" s="26">
        <v>0</v>
      </c>
      <c r="AD33" s="25">
        <v>45786</v>
      </c>
      <c r="AE33" s="19" t="s">
        <v>328</v>
      </c>
      <c r="AF33" s="5">
        <v>20</v>
      </c>
      <c r="AG33" s="33" t="s">
        <v>263</v>
      </c>
      <c r="AH33" s="3" t="s">
        <v>118</v>
      </c>
      <c r="AI33" s="21">
        <f t="shared" si="0"/>
        <v>45838</v>
      </c>
      <c r="AJ33" s="3" t="s">
        <v>119</v>
      </c>
    </row>
    <row r="34" spans="1:36" ht="23.25" customHeight="1" x14ac:dyDescent="0.25">
      <c r="A34" s="20">
        <v>2025</v>
      </c>
      <c r="B34" s="21">
        <v>45748</v>
      </c>
      <c r="C34" s="21">
        <v>45838</v>
      </c>
      <c r="D34" s="5" t="s">
        <v>89</v>
      </c>
      <c r="E34" s="28" t="s">
        <v>120</v>
      </c>
      <c r="F34" s="29" t="s">
        <v>121</v>
      </c>
      <c r="G34" s="29" t="s">
        <v>122</v>
      </c>
      <c r="H34" s="8" t="s">
        <v>162</v>
      </c>
      <c r="I34" s="7" t="s">
        <v>163</v>
      </c>
      <c r="J34" s="7" t="s">
        <v>164</v>
      </c>
      <c r="K34" s="7" t="s">
        <v>165</v>
      </c>
      <c r="L34" s="5" t="s">
        <v>101</v>
      </c>
      <c r="M34" s="5" t="s">
        <v>102</v>
      </c>
      <c r="N34" s="5" t="s">
        <v>196</v>
      </c>
      <c r="O34" s="5" t="s">
        <v>104</v>
      </c>
      <c r="P34" s="5">
        <v>0</v>
      </c>
      <c r="Q34" s="5">
        <v>0</v>
      </c>
      <c r="R34" s="5" t="s">
        <v>115</v>
      </c>
      <c r="S34" s="5" t="s">
        <v>116</v>
      </c>
      <c r="T34" s="5" t="s">
        <v>117</v>
      </c>
      <c r="U34" s="5" t="s">
        <v>115</v>
      </c>
      <c r="V34" s="5" t="s">
        <v>116</v>
      </c>
      <c r="W34" s="5" t="s">
        <v>161</v>
      </c>
      <c r="X34" s="5" t="str">
        <f t="shared" ref="X34" si="6">N34</f>
        <v>Asistir al evento de instalación del Consejo Ciudadano en la Región Purépecha</v>
      </c>
      <c r="Y34" s="25">
        <v>45783</v>
      </c>
      <c r="Z34" s="25">
        <v>45783</v>
      </c>
      <c r="AA34" s="3">
        <v>27</v>
      </c>
      <c r="AB34" s="26">
        <v>1730.05</v>
      </c>
      <c r="AC34" s="26">
        <v>2259.9499999999998</v>
      </c>
      <c r="AD34" s="25">
        <v>45753</v>
      </c>
      <c r="AE34" s="19" t="s">
        <v>329</v>
      </c>
      <c r="AF34" s="5">
        <v>21</v>
      </c>
      <c r="AG34" s="33" t="s">
        <v>263</v>
      </c>
      <c r="AH34" s="5" t="s">
        <v>118</v>
      </c>
      <c r="AI34" s="21">
        <f t="shared" si="0"/>
        <v>45838</v>
      </c>
      <c r="AJ34" s="5" t="s">
        <v>119</v>
      </c>
    </row>
    <row r="35" spans="1:36" ht="23.25" customHeight="1" x14ac:dyDescent="0.25">
      <c r="A35" s="20">
        <v>2025</v>
      </c>
      <c r="B35" s="21">
        <v>45748</v>
      </c>
      <c r="C35" s="21">
        <v>45838</v>
      </c>
      <c r="D35" s="3" t="s">
        <v>90</v>
      </c>
      <c r="E35" s="28" t="s">
        <v>181</v>
      </c>
      <c r="F35" s="7" t="s">
        <v>182</v>
      </c>
      <c r="G35" s="7" t="s">
        <v>182</v>
      </c>
      <c r="H35" s="7" t="s">
        <v>171</v>
      </c>
      <c r="I35" s="7" t="s">
        <v>149</v>
      </c>
      <c r="J35" s="7" t="s">
        <v>150</v>
      </c>
      <c r="K35" s="7" t="s">
        <v>151</v>
      </c>
      <c r="L35" s="5" t="s">
        <v>100</v>
      </c>
      <c r="M35" s="5" t="s">
        <v>102</v>
      </c>
      <c r="N35" s="5" t="s">
        <v>197</v>
      </c>
      <c r="O35" s="5" t="s">
        <v>104</v>
      </c>
      <c r="P35" s="5">
        <v>0</v>
      </c>
      <c r="Q35" s="5">
        <v>0</v>
      </c>
      <c r="R35" s="5" t="s">
        <v>115</v>
      </c>
      <c r="S35" s="5" t="s">
        <v>116</v>
      </c>
      <c r="T35" s="5" t="s">
        <v>117</v>
      </c>
      <c r="U35" s="5" t="s">
        <v>115</v>
      </c>
      <c r="V35" s="5" t="s">
        <v>116</v>
      </c>
      <c r="W35" s="5" t="s">
        <v>161</v>
      </c>
      <c r="X35" s="5" t="str">
        <f t="shared" si="5"/>
        <v>Instalar el primer consejo de planeación regional en la Región Purépecha</v>
      </c>
      <c r="Y35" s="25">
        <v>45783</v>
      </c>
      <c r="Z35" s="25">
        <v>45783</v>
      </c>
      <c r="AA35" s="3">
        <v>28</v>
      </c>
      <c r="AB35" s="26">
        <v>688</v>
      </c>
      <c r="AC35" s="26">
        <v>0</v>
      </c>
      <c r="AD35" s="25">
        <v>45777</v>
      </c>
      <c r="AE35" s="19" t="s">
        <v>330</v>
      </c>
      <c r="AF35" s="5"/>
      <c r="AG35" s="33" t="s">
        <v>263</v>
      </c>
      <c r="AH35" s="3" t="s">
        <v>118</v>
      </c>
      <c r="AI35" s="21">
        <f t="shared" si="0"/>
        <v>45838</v>
      </c>
      <c r="AJ35" s="5" t="s">
        <v>260</v>
      </c>
    </row>
    <row r="36" spans="1:36" ht="23.25" customHeight="1" x14ac:dyDescent="0.25">
      <c r="A36" s="20">
        <v>2025</v>
      </c>
      <c r="B36" s="21">
        <v>45748</v>
      </c>
      <c r="C36" s="21">
        <v>45838</v>
      </c>
      <c r="D36" s="3" t="s">
        <v>90</v>
      </c>
      <c r="E36" s="3">
        <v>1</v>
      </c>
      <c r="F36" s="10" t="s">
        <v>169</v>
      </c>
      <c r="G36" s="7" t="s">
        <v>169</v>
      </c>
      <c r="H36" s="8" t="s">
        <v>137</v>
      </c>
      <c r="I36" s="14" t="s">
        <v>207</v>
      </c>
      <c r="J36" s="11" t="s">
        <v>146</v>
      </c>
      <c r="K36" s="11" t="s">
        <v>208</v>
      </c>
      <c r="L36" s="5" t="s">
        <v>100</v>
      </c>
      <c r="M36" s="5" t="s">
        <v>102</v>
      </c>
      <c r="N36" s="5" t="s">
        <v>198</v>
      </c>
      <c r="O36" s="5" t="s">
        <v>104</v>
      </c>
      <c r="P36" s="5">
        <v>0</v>
      </c>
      <c r="Q36" s="5">
        <v>0</v>
      </c>
      <c r="R36" s="5" t="s">
        <v>115</v>
      </c>
      <c r="S36" s="5" t="s">
        <v>116</v>
      </c>
      <c r="T36" s="5" t="s">
        <v>117</v>
      </c>
      <c r="U36" s="5" t="s">
        <v>115</v>
      </c>
      <c r="V36" s="5" t="s">
        <v>148</v>
      </c>
      <c r="W36" s="5" t="s">
        <v>148</v>
      </c>
      <c r="X36" s="5" t="str">
        <f t="shared" si="5"/>
        <v>Entregar documentación a la Ciudad de México</v>
      </c>
      <c r="Y36" s="25">
        <v>45783</v>
      </c>
      <c r="Z36" s="25">
        <v>45792</v>
      </c>
      <c r="AA36" s="3">
        <v>29</v>
      </c>
      <c r="AB36" s="26">
        <v>7438.21</v>
      </c>
      <c r="AC36" s="26">
        <v>1711.79</v>
      </c>
      <c r="AD36" s="25">
        <v>45782</v>
      </c>
      <c r="AE36" s="19" t="s">
        <v>331</v>
      </c>
      <c r="AF36" s="5">
        <v>22</v>
      </c>
      <c r="AG36" s="33" t="s">
        <v>263</v>
      </c>
      <c r="AH36" s="3" t="s">
        <v>118</v>
      </c>
      <c r="AI36" s="21">
        <f t="shared" si="0"/>
        <v>45838</v>
      </c>
      <c r="AJ36" s="3" t="s">
        <v>119</v>
      </c>
    </row>
    <row r="37" spans="1:36" ht="23.25" customHeight="1" x14ac:dyDescent="0.25">
      <c r="A37" s="20">
        <v>2025</v>
      </c>
      <c r="B37" s="21">
        <v>45748</v>
      </c>
      <c r="C37" s="21">
        <v>45838</v>
      </c>
      <c r="D37" s="5" t="s">
        <v>89</v>
      </c>
      <c r="E37" s="5" t="s">
        <v>192</v>
      </c>
      <c r="F37" s="5" t="s">
        <v>193</v>
      </c>
      <c r="G37" s="5" t="s">
        <v>193</v>
      </c>
      <c r="H37" s="5" t="s">
        <v>172</v>
      </c>
      <c r="I37" s="5" t="s">
        <v>194</v>
      </c>
      <c r="J37" s="5" t="s">
        <v>209</v>
      </c>
      <c r="K37" s="5" t="s">
        <v>195</v>
      </c>
      <c r="L37" s="5" t="s">
        <v>100</v>
      </c>
      <c r="M37" s="5" t="s">
        <v>102</v>
      </c>
      <c r="N37" s="5" t="s">
        <v>201</v>
      </c>
      <c r="O37" s="5" t="s">
        <v>104</v>
      </c>
      <c r="P37" s="5">
        <v>0</v>
      </c>
      <c r="Q37" s="5">
        <v>0</v>
      </c>
      <c r="R37" s="5" t="s">
        <v>115</v>
      </c>
      <c r="S37" s="5" t="s">
        <v>116</v>
      </c>
      <c r="T37" s="5" t="s">
        <v>117</v>
      </c>
      <c r="U37" s="5" t="s">
        <v>115</v>
      </c>
      <c r="V37" s="5" t="s">
        <v>116</v>
      </c>
      <c r="W37" s="5" t="s">
        <v>161</v>
      </c>
      <c r="X37" s="5" t="str">
        <f>N37</f>
        <v>Instalar el primer consejo de planeación en la Región Purépecha</v>
      </c>
      <c r="Y37" s="25">
        <v>45783</v>
      </c>
      <c r="Z37" s="25">
        <v>45783</v>
      </c>
      <c r="AA37" s="3">
        <v>30</v>
      </c>
      <c r="AB37" s="26">
        <v>1721</v>
      </c>
      <c r="AC37" s="26">
        <v>469</v>
      </c>
      <c r="AD37" s="25">
        <v>45786</v>
      </c>
      <c r="AE37" s="19" t="s">
        <v>332</v>
      </c>
      <c r="AF37" s="5">
        <v>23</v>
      </c>
      <c r="AG37" s="33" t="s">
        <v>263</v>
      </c>
      <c r="AH37" s="3" t="s">
        <v>118</v>
      </c>
      <c r="AI37" s="21">
        <f t="shared" si="0"/>
        <v>45838</v>
      </c>
      <c r="AJ37" s="3" t="s">
        <v>119</v>
      </c>
    </row>
    <row r="38" spans="1:36" ht="23.25" customHeight="1" x14ac:dyDescent="0.25">
      <c r="A38" s="20">
        <v>2025</v>
      </c>
      <c r="B38" s="21">
        <v>45748</v>
      </c>
      <c r="C38" s="21">
        <v>45838</v>
      </c>
      <c r="D38" s="5" t="s">
        <v>90</v>
      </c>
      <c r="E38" s="28" t="s">
        <v>177</v>
      </c>
      <c r="F38" s="7" t="s">
        <v>178</v>
      </c>
      <c r="G38" s="7" t="s">
        <v>178</v>
      </c>
      <c r="H38" s="7" t="s">
        <v>184</v>
      </c>
      <c r="I38" s="18" t="s">
        <v>138</v>
      </c>
      <c r="J38" s="18" t="s">
        <v>139</v>
      </c>
      <c r="K38" s="18" t="s">
        <v>140</v>
      </c>
      <c r="L38" s="5" t="s">
        <v>100</v>
      </c>
      <c r="M38" s="5" t="s">
        <v>102</v>
      </c>
      <c r="N38" s="5" t="s">
        <v>202</v>
      </c>
      <c r="O38" s="5" t="s">
        <v>104</v>
      </c>
      <c r="P38" s="5">
        <v>0</v>
      </c>
      <c r="Q38" s="5">
        <v>0</v>
      </c>
      <c r="R38" s="5" t="s">
        <v>115</v>
      </c>
      <c r="S38" s="5" t="s">
        <v>116</v>
      </c>
      <c r="T38" s="5" t="s">
        <v>117</v>
      </c>
      <c r="U38" s="5" t="s">
        <v>115</v>
      </c>
      <c r="V38" s="5" t="s">
        <v>116</v>
      </c>
      <c r="W38" s="5" t="s">
        <v>161</v>
      </c>
      <c r="X38" s="5" t="str">
        <f t="shared" ref="X38:X51" si="7">N38</f>
        <v>Apoyo fotográfico para la Unidad de Planeación durante el Consejo Ciudadano en la ciudad de Uruapan</v>
      </c>
      <c r="Y38" s="25">
        <v>45783</v>
      </c>
      <c r="Z38" s="25">
        <v>45783</v>
      </c>
      <c r="AA38" s="3">
        <v>31</v>
      </c>
      <c r="AB38" s="26">
        <v>640</v>
      </c>
      <c r="AC38" s="26">
        <v>0</v>
      </c>
      <c r="AD38" s="25">
        <v>45782</v>
      </c>
      <c r="AE38" s="19" t="s">
        <v>333</v>
      </c>
      <c r="AF38" s="5">
        <v>24</v>
      </c>
      <c r="AG38" s="33" t="s">
        <v>263</v>
      </c>
      <c r="AH38" s="3" t="s">
        <v>118</v>
      </c>
      <c r="AI38" s="21">
        <f t="shared" si="0"/>
        <v>45838</v>
      </c>
      <c r="AJ38" s="3" t="s">
        <v>119</v>
      </c>
    </row>
    <row r="39" spans="1:36" s="22" customFormat="1" ht="23.25" customHeight="1" x14ac:dyDescent="0.25">
      <c r="A39" s="20">
        <v>2025</v>
      </c>
      <c r="B39" s="21">
        <v>45748</v>
      </c>
      <c r="C39" s="21">
        <v>45838</v>
      </c>
      <c r="D39" s="3" t="s">
        <v>90</v>
      </c>
      <c r="E39" s="3" t="s">
        <v>186</v>
      </c>
      <c r="F39" s="10" t="s">
        <v>187</v>
      </c>
      <c r="G39" s="10" t="s">
        <v>187</v>
      </c>
      <c r="H39" s="8" t="s">
        <v>171</v>
      </c>
      <c r="I39" s="14" t="s">
        <v>188</v>
      </c>
      <c r="J39" s="11" t="s">
        <v>189</v>
      </c>
      <c r="K39" s="11" t="s">
        <v>190</v>
      </c>
      <c r="L39" s="3" t="s">
        <v>101</v>
      </c>
      <c r="M39" s="3" t="s">
        <v>102</v>
      </c>
      <c r="N39" s="5" t="s">
        <v>199</v>
      </c>
      <c r="O39" s="5" t="s">
        <v>104</v>
      </c>
      <c r="P39" s="5">
        <v>0</v>
      </c>
      <c r="Q39" s="5">
        <v>0</v>
      </c>
      <c r="R39" s="5" t="s">
        <v>115</v>
      </c>
      <c r="S39" s="5" t="s">
        <v>116</v>
      </c>
      <c r="T39" s="5" t="s">
        <v>117</v>
      </c>
      <c r="U39" s="5" t="s">
        <v>115</v>
      </c>
      <c r="V39" s="5" t="s">
        <v>116</v>
      </c>
      <c r="W39" s="5" t="s">
        <v>200</v>
      </c>
      <c r="X39" s="5" t="str">
        <f t="shared" si="7"/>
        <v>Instalar el primer consejo de planeación en la Región Tierra Caliente</v>
      </c>
      <c r="Y39" s="25">
        <v>45784</v>
      </c>
      <c r="Z39" s="25">
        <v>45785</v>
      </c>
      <c r="AA39" s="3">
        <v>32</v>
      </c>
      <c r="AB39" s="26">
        <v>2377</v>
      </c>
      <c r="AC39" s="26">
        <v>0</v>
      </c>
      <c r="AD39" s="25">
        <v>45789</v>
      </c>
      <c r="AE39" s="19" t="s">
        <v>334</v>
      </c>
      <c r="AF39" s="5"/>
      <c r="AG39" s="33" t="s">
        <v>263</v>
      </c>
      <c r="AH39" s="5" t="s">
        <v>118</v>
      </c>
      <c r="AI39" s="21">
        <f t="shared" si="0"/>
        <v>45838</v>
      </c>
      <c r="AJ39" s="5" t="s">
        <v>260</v>
      </c>
    </row>
    <row r="40" spans="1:36" s="22" customFormat="1" ht="23.25" customHeight="1" x14ac:dyDescent="0.25">
      <c r="A40" s="20">
        <v>2025</v>
      </c>
      <c r="B40" s="21">
        <v>45748</v>
      </c>
      <c r="C40" s="21">
        <v>45838</v>
      </c>
      <c r="D40" s="5" t="s">
        <v>89</v>
      </c>
      <c r="E40" s="5" t="s">
        <v>192</v>
      </c>
      <c r="F40" s="5" t="s">
        <v>193</v>
      </c>
      <c r="G40" s="5" t="s">
        <v>193</v>
      </c>
      <c r="H40" s="5" t="s">
        <v>172</v>
      </c>
      <c r="I40" s="5" t="s">
        <v>194</v>
      </c>
      <c r="J40" s="5" t="s">
        <v>209</v>
      </c>
      <c r="K40" s="5" t="s">
        <v>195</v>
      </c>
      <c r="L40" s="5" t="s">
        <v>100</v>
      </c>
      <c r="M40" s="5" t="s">
        <v>102</v>
      </c>
      <c r="N40" s="5" t="s">
        <v>199</v>
      </c>
      <c r="O40" s="3" t="s">
        <v>104</v>
      </c>
      <c r="P40" s="3">
        <v>0</v>
      </c>
      <c r="Q40" s="3">
        <v>0</v>
      </c>
      <c r="R40" s="5" t="s">
        <v>115</v>
      </c>
      <c r="S40" s="5" t="s">
        <v>116</v>
      </c>
      <c r="T40" s="5" t="s">
        <v>117</v>
      </c>
      <c r="U40" s="5" t="s">
        <v>115</v>
      </c>
      <c r="V40" s="3" t="s">
        <v>116</v>
      </c>
      <c r="W40" s="3" t="s">
        <v>200</v>
      </c>
      <c r="X40" s="5" t="str">
        <f t="shared" si="7"/>
        <v>Instalar el primer consejo de planeación en la Región Tierra Caliente</v>
      </c>
      <c r="Y40" s="4">
        <v>45784</v>
      </c>
      <c r="Z40" s="4">
        <v>45785</v>
      </c>
      <c r="AA40" s="3">
        <v>33</v>
      </c>
      <c r="AB40" s="3">
        <v>2913.49</v>
      </c>
      <c r="AC40" s="3">
        <v>2656.51</v>
      </c>
      <c r="AD40" s="4">
        <v>45813</v>
      </c>
      <c r="AE40" s="34" t="s">
        <v>335</v>
      </c>
      <c r="AF40" s="5">
        <v>25</v>
      </c>
      <c r="AG40" s="33" t="s">
        <v>263</v>
      </c>
      <c r="AH40" s="3" t="s">
        <v>118</v>
      </c>
      <c r="AI40" s="21">
        <f t="shared" si="0"/>
        <v>45838</v>
      </c>
      <c r="AJ40" s="3" t="s">
        <v>119</v>
      </c>
    </row>
    <row r="41" spans="1:36" s="22" customFormat="1" ht="23.25" customHeight="1" x14ac:dyDescent="0.25">
      <c r="A41" s="20">
        <v>2025</v>
      </c>
      <c r="B41" s="21">
        <v>45748</v>
      </c>
      <c r="C41" s="21">
        <v>45838</v>
      </c>
      <c r="D41" s="3" t="s">
        <v>89</v>
      </c>
      <c r="E41" s="27" t="s">
        <v>192</v>
      </c>
      <c r="F41" s="7" t="s">
        <v>193</v>
      </c>
      <c r="G41" s="7" t="s">
        <v>193</v>
      </c>
      <c r="H41" s="7" t="s">
        <v>217</v>
      </c>
      <c r="I41" s="7" t="s">
        <v>218</v>
      </c>
      <c r="J41" s="7" t="s">
        <v>219</v>
      </c>
      <c r="K41" s="7" t="s">
        <v>220</v>
      </c>
      <c r="L41" s="3" t="s">
        <v>101</v>
      </c>
      <c r="M41" s="3" t="s">
        <v>102</v>
      </c>
      <c r="N41" s="5" t="s">
        <v>199</v>
      </c>
      <c r="O41" s="3" t="s">
        <v>104</v>
      </c>
      <c r="P41" s="3">
        <v>0</v>
      </c>
      <c r="Q41" s="3">
        <v>0</v>
      </c>
      <c r="R41" s="5" t="s">
        <v>115</v>
      </c>
      <c r="S41" s="5" t="s">
        <v>116</v>
      </c>
      <c r="T41" s="5" t="s">
        <v>117</v>
      </c>
      <c r="U41" s="5" t="s">
        <v>115</v>
      </c>
      <c r="V41" s="3" t="s">
        <v>116</v>
      </c>
      <c r="W41" s="3" t="s">
        <v>200</v>
      </c>
      <c r="X41" s="5" t="str">
        <f t="shared" si="7"/>
        <v>Instalar el primer consejo de planeación en la Región Tierra Caliente</v>
      </c>
      <c r="Y41" s="4">
        <v>45784</v>
      </c>
      <c r="Z41" s="4">
        <v>45785</v>
      </c>
      <c r="AA41" s="3">
        <v>34</v>
      </c>
      <c r="AB41" s="3">
        <v>1509.01</v>
      </c>
      <c r="AC41" s="3">
        <v>1260.99</v>
      </c>
      <c r="AD41" s="4">
        <v>45784</v>
      </c>
      <c r="AE41" s="34" t="s">
        <v>336</v>
      </c>
      <c r="AF41" s="5">
        <v>26</v>
      </c>
      <c r="AG41" s="33" t="s">
        <v>263</v>
      </c>
      <c r="AH41" s="5" t="s">
        <v>118</v>
      </c>
      <c r="AI41" s="21">
        <f t="shared" si="0"/>
        <v>45838</v>
      </c>
      <c r="AJ41" s="5" t="s">
        <v>119</v>
      </c>
    </row>
    <row r="42" spans="1:36" s="22" customFormat="1" ht="23.25" customHeight="1" x14ac:dyDescent="0.25">
      <c r="A42" s="20">
        <v>2025</v>
      </c>
      <c r="B42" s="21">
        <v>45748</v>
      </c>
      <c r="C42" s="21">
        <v>45838</v>
      </c>
      <c r="D42" s="3" t="s">
        <v>89</v>
      </c>
      <c r="E42" s="28" t="s">
        <v>175</v>
      </c>
      <c r="F42" s="7" t="s">
        <v>176</v>
      </c>
      <c r="G42" s="7" t="s">
        <v>176</v>
      </c>
      <c r="H42" s="8" t="s">
        <v>183</v>
      </c>
      <c r="I42" s="14" t="s">
        <v>132</v>
      </c>
      <c r="J42" s="11" t="s">
        <v>133</v>
      </c>
      <c r="K42" s="11" t="s">
        <v>133</v>
      </c>
      <c r="L42" s="3" t="s">
        <v>100</v>
      </c>
      <c r="M42" s="3" t="s">
        <v>102</v>
      </c>
      <c r="N42" s="5" t="s">
        <v>203</v>
      </c>
      <c r="O42" s="5" t="s">
        <v>104</v>
      </c>
      <c r="P42" s="5">
        <v>0</v>
      </c>
      <c r="Q42" s="5">
        <v>0</v>
      </c>
      <c r="R42" s="5" t="s">
        <v>115</v>
      </c>
      <c r="S42" s="5" t="s">
        <v>116</v>
      </c>
      <c r="T42" s="5" t="s">
        <v>117</v>
      </c>
      <c r="U42" s="5" t="s">
        <v>115</v>
      </c>
      <c r="V42" s="3" t="s">
        <v>116</v>
      </c>
      <c r="W42" s="3" t="s">
        <v>200</v>
      </c>
      <c r="X42" s="5" t="str">
        <f t="shared" si="7"/>
        <v>Realizar la instalación del Consejo Ciudadano de la Región VIII Tierra Caliente</v>
      </c>
      <c r="Y42" s="4">
        <v>45784</v>
      </c>
      <c r="Z42" s="4">
        <v>45785</v>
      </c>
      <c r="AA42" s="3">
        <v>35</v>
      </c>
      <c r="AB42" s="26">
        <v>1938</v>
      </c>
      <c r="AC42" s="26">
        <v>832</v>
      </c>
      <c r="AD42" s="4">
        <v>45777</v>
      </c>
      <c r="AE42" s="19" t="s">
        <v>337</v>
      </c>
      <c r="AF42" s="5">
        <v>27</v>
      </c>
      <c r="AG42" s="33" t="s">
        <v>263</v>
      </c>
      <c r="AH42" s="3" t="s">
        <v>118</v>
      </c>
      <c r="AI42" s="21">
        <f t="shared" si="0"/>
        <v>45838</v>
      </c>
      <c r="AJ42" s="3" t="s">
        <v>119</v>
      </c>
    </row>
    <row r="43" spans="1:36" s="22" customFormat="1" ht="23.25" customHeight="1" x14ac:dyDescent="0.25">
      <c r="A43" s="20">
        <v>2025</v>
      </c>
      <c r="B43" s="21">
        <v>45748</v>
      </c>
      <c r="C43" s="21">
        <v>45838</v>
      </c>
      <c r="D43" s="3" t="s">
        <v>90</v>
      </c>
      <c r="E43" s="3" t="s">
        <v>170</v>
      </c>
      <c r="F43" s="10" t="s">
        <v>127</v>
      </c>
      <c r="G43" s="10" t="s">
        <v>127</v>
      </c>
      <c r="H43" s="8" t="s">
        <v>172</v>
      </c>
      <c r="I43" s="14" t="s">
        <v>123</v>
      </c>
      <c r="J43" s="11" t="s">
        <v>124</v>
      </c>
      <c r="K43" s="11" t="s">
        <v>125</v>
      </c>
      <c r="L43" s="3" t="s">
        <v>100</v>
      </c>
      <c r="M43" s="3" t="s">
        <v>102</v>
      </c>
      <c r="N43" s="5" t="s">
        <v>204</v>
      </c>
      <c r="O43" s="5" t="s">
        <v>104</v>
      </c>
      <c r="P43" s="5">
        <v>0</v>
      </c>
      <c r="Q43" s="5">
        <v>0</v>
      </c>
      <c r="R43" s="5" t="s">
        <v>115</v>
      </c>
      <c r="S43" s="5" t="s">
        <v>116</v>
      </c>
      <c r="T43" s="5" t="s">
        <v>117</v>
      </c>
      <c r="U43" s="5" t="s">
        <v>115</v>
      </c>
      <c r="V43" s="5" t="s">
        <v>116</v>
      </c>
      <c r="W43" s="5" t="s">
        <v>200</v>
      </c>
      <c r="X43" s="5" t="str">
        <f t="shared" si="7"/>
        <v>Asistir al evento de instalación del Consejo Ciudadano de Planeación en la Región Tierra Caliente</v>
      </c>
      <c r="Y43" s="4">
        <v>45784</v>
      </c>
      <c r="Z43" s="4">
        <v>45785</v>
      </c>
      <c r="AA43" s="3">
        <v>36</v>
      </c>
      <c r="AB43" s="26">
        <v>1703.2</v>
      </c>
      <c r="AC43" s="26">
        <v>516.79999999999995</v>
      </c>
      <c r="AD43" s="25">
        <v>45782</v>
      </c>
      <c r="AE43" s="19" t="s">
        <v>338</v>
      </c>
      <c r="AF43" s="5">
        <v>28</v>
      </c>
      <c r="AG43" s="33" t="s">
        <v>263</v>
      </c>
      <c r="AH43" s="3" t="s">
        <v>118</v>
      </c>
      <c r="AI43" s="21">
        <f t="shared" si="0"/>
        <v>45838</v>
      </c>
      <c r="AJ43" s="3" t="s">
        <v>119</v>
      </c>
    </row>
    <row r="44" spans="1:36" s="22" customFormat="1" ht="23.25" customHeight="1" x14ac:dyDescent="0.25">
      <c r="A44" s="20">
        <v>2025</v>
      </c>
      <c r="B44" s="21">
        <v>45748</v>
      </c>
      <c r="C44" s="21">
        <v>45838</v>
      </c>
      <c r="D44" s="5" t="s">
        <v>89</v>
      </c>
      <c r="E44" s="28" t="s">
        <v>120</v>
      </c>
      <c r="F44" s="29" t="s">
        <v>121</v>
      </c>
      <c r="G44" s="29" t="s">
        <v>122</v>
      </c>
      <c r="H44" s="8" t="s">
        <v>162</v>
      </c>
      <c r="I44" s="7" t="s">
        <v>163</v>
      </c>
      <c r="J44" s="7" t="s">
        <v>164</v>
      </c>
      <c r="K44" s="7" t="s">
        <v>165</v>
      </c>
      <c r="L44" s="5" t="s">
        <v>101</v>
      </c>
      <c r="M44" s="5" t="s">
        <v>102</v>
      </c>
      <c r="N44" s="5" t="s">
        <v>204</v>
      </c>
      <c r="O44" s="5" t="s">
        <v>104</v>
      </c>
      <c r="P44" s="5">
        <v>0</v>
      </c>
      <c r="Q44" s="5">
        <v>0</v>
      </c>
      <c r="R44" s="5" t="s">
        <v>115</v>
      </c>
      <c r="S44" s="5" t="s">
        <v>116</v>
      </c>
      <c r="T44" s="5" t="s">
        <v>117</v>
      </c>
      <c r="U44" s="5" t="s">
        <v>115</v>
      </c>
      <c r="V44" s="5" t="s">
        <v>116</v>
      </c>
      <c r="W44" s="5" t="s">
        <v>200</v>
      </c>
      <c r="X44" s="5" t="str">
        <f t="shared" ref="X44" si="8">N44</f>
        <v>Asistir al evento de instalación del Consejo Ciudadano de Planeación en la Región Tierra Caliente</v>
      </c>
      <c r="Y44" s="4">
        <v>45784</v>
      </c>
      <c r="Z44" s="4">
        <v>45785</v>
      </c>
      <c r="AA44" s="3">
        <v>37</v>
      </c>
      <c r="AB44" s="26">
        <v>0</v>
      </c>
      <c r="AC44" s="26">
        <v>5970</v>
      </c>
      <c r="AD44" s="25">
        <v>45777</v>
      </c>
      <c r="AE44" s="19" t="s">
        <v>339</v>
      </c>
      <c r="AF44" s="5"/>
      <c r="AG44" s="33" t="s">
        <v>263</v>
      </c>
      <c r="AH44" s="3" t="s">
        <v>118</v>
      </c>
      <c r="AI44" s="21">
        <f t="shared" si="0"/>
        <v>45838</v>
      </c>
      <c r="AJ44" s="5" t="s">
        <v>262</v>
      </c>
    </row>
    <row r="45" spans="1:36" s="22" customFormat="1" ht="23.25" customHeight="1" x14ac:dyDescent="0.25">
      <c r="A45" s="20">
        <v>2025</v>
      </c>
      <c r="B45" s="21">
        <v>45748</v>
      </c>
      <c r="C45" s="21">
        <v>45838</v>
      </c>
      <c r="D45" s="3" t="s">
        <v>89</v>
      </c>
      <c r="E45" s="28" t="s">
        <v>175</v>
      </c>
      <c r="F45" s="7" t="s">
        <v>176</v>
      </c>
      <c r="G45" s="7" t="s">
        <v>176</v>
      </c>
      <c r="H45" s="8" t="s">
        <v>183</v>
      </c>
      <c r="I45" s="14" t="s">
        <v>132</v>
      </c>
      <c r="J45" s="11" t="s">
        <v>133</v>
      </c>
      <c r="K45" s="11" t="s">
        <v>133</v>
      </c>
      <c r="L45" s="3" t="s">
        <v>100</v>
      </c>
      <c r="M45" s="3" t="s">
        <v>102</v>
      </c>
      <c r="N45" s="5" t="s">
        <v>205</v>
      </c>
      <c r="O45" s="5" t="s">
        <v>104</v>
      </c>
      <c r="P45" s="5">
        <v>0</v>
      </c>
      <c r="Q45" s="5">
        <v>0</v>
      </c>
      <c r="R45" s="5" t="s">
        <v>115</v>
      </c>
      <c r="S45" s="5" t="s">
        <v>116</v>
      </c>
      <c r="T45" s="5" t="s">
        <v>117</v>
      </c>
      <c r="U45" s="5" t="s">
        <v>115</v>
      </c>
      <c r="V45" s="5" t="s">
        <v>116</v>
      </c>
      <c r="W45" s="5" t="s">
        <v>206</v>
      </c>
      <c r="X45" s="5" t="str">
        <f t="shared" si="7"/>
        <v>Realizar la instalación del Consejo Ciudadano de la Región IX Sierra Costa</v>
      </c>
      <c r="Y45" s="25">
        <v>45789</v>
      </c>
      <c r="Z45" s="25">
        <v>45790</v>
      </c>
      <c r="AA45" s="3">
        <v>38</v>
      </c>
      <c r="AB45" s="26">
        <v>2381</v>
      </c>
      <c r="AC45" s="26">
        <v>389</v>
      </c>
      <c r="AD45" s="25">
        <v>45786</v>
      </c>
      <c r="AE45" s="19" t="s">
        <v>340</v>
      </c>
      <c r="AF45" s="5">
        <v>29</v>
      </c>
      <c r="AG45" s="33" t="s">
        <v>263</v>
      </c>
      <c r="AH45" s="5" t="s">
        <v>118</v>
      </c>
      <c r="AI45" s="21">
        <f t="shared" si="0"/>
        <v>45838</v>
      </c>
      <c r="AJ45" s="5" t="s">
        <v>119</v>
      </c>
    </row>
    <row r="46" spans="1:36" s="22" customFormat="1" ht="23.25" customHeight="1" x14ac:dyDescent="0.25">
      <c r="A46" s="20">
        <v>2025</v>
      </c>
      <c r="B46" s="21">
        <v>45748</v>
      </c>
      <c r="C46" s="21">
        <v>45838</v>
      </c>
      <c r="D46" s="3" t="s">
        <v>89</v>
      </c>
      <c r="E46" s="5" t="s">
        <v>210</v>
      </c>
      <c r="F46" s="5" t="s">
        <v>211</v>
      </c>
      <c r="G46" s="5" t="s">
        <v>211</v>
      </c>
      <c r="H46" s="5" t="s">
        <v>215</v>
      </c>
      <c r="I46" s="5" t="s">
        <v>212</v>
      </c>
      <c r="J46" s="5" t="s">
        <v>213</v>
      </c>
      <c r="K46" s="5" t="s">
        <v>214</v>
      </c>
      <c r="L46" s="3" t="s">
        <v>100</v>
      </c>
      <c r="M46" s="3" t="s">
        <v>102</v>
      </c>
      <c r="N46" s="5" t="s">
        <v>216</v>
      </c>
      <c r="O46" s="5" t="s">
        <v>104</v>
      </c>
      <c r="P46" s="5">
        <v>0</v>
      </c>
      <c r="Q46" s="5">
        <v>0</v>
      </c>
      <c r="R46" s="5" t="s">
        <v>115</v>
      </c>
      <c r="S46" s="5" t="s">
        <v>116</v>
      </c>
      <c r="T46" s="5" t="s">
        <v>117</v>
      </c>
      <c r="U46" s="5" t="s">
        <v>115</v>
      </c>
      <c r="V46" s="5" t="s">
        <v>116</v>
      </c>
      <c r="W46" s="5" t="s">
        <v>206</v>
      </c>
      <c r="X46" s="5" t="str">
        <f t="shared" si="7"/>
        <v>Apoyo de comunicación en el Consejo Ciudadano en Lázaro Cárdenas</v>
      </c>
      <c r="Y46" s="25">
        <v>45789</v>
      </c>
      <c r="Z46" s="25">
        <v>45790</v>
      </c>
      <c r="AA46" s="3">
        <v>39</v>
      </c>
      <c r="AB46" s="26">
        <v>0</v>
      </c>
      <c r="AC46" s="26">
        <v>2770</v>
      </c>
      <c r="AD46" s="25">
        <v>45784</v>
      </c>
      <c r="AE46" s="19" t="s">
        <v>341</v>
      </c>
      <c r="AF46" s="5"/>
      <c r="AG46" s="33" t="s">
        <v>263</v>
      </c>
      <c r="AH46" s="3" t="s">
        <v>118</v>
      </c>
      <c r="AI46" s="21">
        <f t="shared" si="0"/>
        <v>45838</v>
      </c>
      <c r="AJ46" s="5" t="s">
        <v>261</v>
      </c>
    </row>
    <row r="47" spans="1:36" s="22" customFormat="1" ht="23.25" customHeight="1" x14ac:dyDescent="0.25">
      <c r="A47" s="20">
        <v>2025</v>
      </c>
      <c r="B47" s="21">
        <v>45748</v>
      </c>
      <c r="C47" s="21">
        <v>45838</v>
      </c>
      <c r="D47" s="3" t="s">
        <v>89</v>
      </c>
      <c r="E47" s="27" t="s">
        <v>192</v>
      </c>
      <c r="F47" s="7" t="s">
        <v>193</v>
      </c>
      <c r="G47" s="7" t="s">
        <v>193</v>
      </c>
      <c r="H47" s="7" t="s">
        <v>217</v>
      </c>
      <c r="I47" s="7" t="s">
        <v>218</v>
      </c>
      <c r="J47" s="7" t="s">
        <v>219</v>
      </c>
      <c r="K47" s="7" t="s">
        <v>220</v>
      </c>
      <c r="L47" s="3" t="s">
        <v>101</v>
      </c>
      <c r="M47" s="3" t="s">
        <v>102</v>
      </c>
      <c r="N47" s="5" t="s">
        <v>221</v>
      </c>
      <c r="O47" s="5" t="s">
        <v>104</v>
      </c>
      <c r="P47" s="5">
        <v>0</v>
      </c>
      <c r="Q47" s="5">
        <v>0</v>
      </c>
      <c r="R47" s="5" t="s">
        <v>115</v>
      </c>
      <c r="S47" s="5" t="s">
        <v>116</v>
      </c>
      <c r="T47" s="5" t="s">
        <v>117</v>
      </c>
      <c r="U47" s="5" t="s">
        <v>115</v>
      </c>
      <c r="V47" s="5" t="s">
        <v>116</v>
      </c>
      <c r="W47" s="5" t="s">
        <v>206</v>
      </c>
      <c r="X47" s="5" t="str">
        <f t="shared" si="7"/>
        <v>Instalar el primer consejo de planeación en la Región Costa</v>
      </c>
      <c r="Y47" s="25">
        <v>45789</v>
      </c>
      <c r="Z47" s="25">
        <v>45790</v>
      </c>
      <c r="AA47" s="3">
        <v>40</v>
      </c>
      <c r="AB47" s="26">
        <v>1312</v>
      </c>
      <c r="AC47" s="26">
        <v>1458</v>
      </c>
      <c r="AD47" s="25">
        <v>45786</v>
      </c>
      <c r="AE47" s="19" t="s">
        <v>342</v>
      </c>
      <c r="AF47" s="5">
        <v>30</v>
      </c>
      <c r="AG47" s="33" t="s">
        <v>263</v>
      </c>
      <c r="AH47" s="3" t="s">
        <v>118</v>
      </c>
      <c r="AI47" s="21">
        <f t="shared" si="0"/>
        <v>45838</v>
      </c>
      <c r="AJ47" s="3" t="s">
        <v>119</v>
      </c>
    </row>
    <row r="48" spans="1:36" s="22" customFormat="1" ht="23.25" customHeight="1" x14ac:dyDescent="0.25">
      <c r="A48" s="20">
        <v>2025</v>
      </c>
      <c r="B48" s="21">
        <v>45748</v>
      </c>
      <c r="C48" s="21">
        <v>45838</v>
      </c>
      <c r="D48" s="3" t="s">
        <v>90</v>
      </c>
      <c r="E48" s="28" t="s">
        <v>173</v>
      </c>
      <c r="F48" s="7" t="s">
        <v>174</v>
      </c>
      <c r="G48" s="7" t="s">
        <v>174</v>
      </c>
      <c r="H48" s="8" t="s">
        <v>172</v>
      </c>
      <c r="I48" s="7" t="s">
        <v>128</v>
      </c>
      <c r="J48" s="7" t="s">
        <v>129</v>
      </c>
      <c r="K48" s="7" t="s">
        <v>130</v>
      </c>
      <c r="L48" s="3" t="s">
        <v>100</v>
      </c>
      <c r="M48" s="3" t="s">
        <v>102</v>
      </c>
      <c r="N48" s="5" t="s">
        <v>221</v>
      </c>
      <c r="O48" s="5" t="s">
        <v>104</v>
      </c>
      <c r="P48" s="5">
        <v>0</v>
      </c>
      <c r="Q48" s="5">
        <v>0</v>
      </c>
      <c r="R48" s="5" t="s">
        <v>115</v>
      </c>
      <c r="S48" s="5" t="s">
        <v>116</v>
      </c>
      <c r="T48" s="5" t="s">
        <v>117</v>
      </c>
      <c r="U48" s="5" t="s">
        <v>115</v>
      </c>
      <c r="V48" s="5" t="s">
        <v>116</v>
      </c>
      <c r="W48" s="5" t="s">
        <v>206</v>
      </c>
      <c r="X48" s="5" t="str">
        <f t="shared" si="7"/>
        <v>Instalar el primer consejo de planeación en la Región Costa</v>
      </c>
      <c r="Y48" s="25">
        <v>45789</v>
      </c>
      <c r="Z48" s="25">
        <v>45790</v>
      </c>
      <c r="AA48" s="3">
        <v>41</v>
      </c>
      <c r="AB48" s="26">
        <v>2377</v>
      </c>
      <c r="AC48" s="26">
        <v>0</v>
      </c>
      <c r="AD48" s="25">
        <v>45783</v>
      </c>
      <c r="AE48" s="19" t="s">
        <v>343</v>
      </c>
      <c r="AF48" s="5"/>
      <c r="AG48" s="33" t="s">
        <v>263</v>
      </c>
      <c r="AH48" s="3" t="s">
        <v>118</v>
      </c>
      <c r="AI48" s="21">
        <f t="shared" si="0"/>
        <v>45838</v>
      </c>
      <c r="AJ48" s="5" t="s">
        <v>260</v>
      </c>
    </row>
    <row r="49" spans="1:36" s="22" customFormat="1" ht="23.25" customHeight="1" x14ac:dyDescent="0.25">
      <c r="A49" s="20">
        <v>2025</v>
      </c>
      <c r="B49" s="21">
        <v>45748</v>
      </c>
      <c r="C49" s="21">
        <v>45838</v>
      </c>
      <c r="D49" s="3" t="s">
        <v>90</v>
      </c>
      <c r="E49" s="28" t="s">
        <v>173</v>
      </c>
      <c r="F49" s="7" t="s">
        <v>174</v>
      </c>
      <c r="G49" s="7" t="s">
        <v>174</v>
      </c>
      <c r="H49" s="8" t="s">
        <v>172</v>
      </c>
      <c r="I49" s="7" t="s">
        <v>128</v>
      </c>
      <c r="J49" s="7" t="s">
        <v>129</v>
      </c>
      <c r="K49" s="7" t="s">
        <v>130</v>
      </c>
      <c r="L49" s="3" t="s">
        <v>100</v>
      </c>
      <c r="M49" s="3" t="s">
        <v>102</v>
      </c>
      <c r="N49" s="5" t="s">
        <v>223</v>
      </c>
      <c r="O49" s="5" t="s">
        <v>104</v>
      </c>
      <c r="P49" s="5">
        <v>0</v>
      </c>
      <c r="Q49" s="5">
        <v>0</v>
      </c>
      <c r="R49" s="5" t="s">
        <v>115</v>
      </c>
      <c r="S49" s="5" t="s">
        <v>116</v>
      </c>
      <c r="T49" s="5" t="s">
        <v>117</v>
      </c>
      <c r="U49" s="5" t="s">
        <v>115</v>
      </c>
      <c r="V49" s="5" t="s">
        <v>116</v>
      </c>
      <c r="W49" s="5" t="s">
        <v>224</v>
      </c>
      <c r="X49" s="5" t="str">
        <f t="shared" si="7"/>
        <v>Asistir al evento del Consejo Ciudadano en la Región Infiernillo</v>
      </c>
      <c r="Y49" s="25">
        <v>45793</v>
      </c>
      <c r="Z49" s="25">
        <v>45793</v>
      </c>
      <c r="AA49" s="3">
        <v>42</v>
      </c>
      <c r="AB49" s="26">
        <v>688</v>
      </c>
      <c r="AC49" s="26">
        <v>0</v>
      </c>
      <c r="AD49" s="25">
        <v>45799</v>
      </c>
      <c r="AE49" s="19" t="s">
        <v>344</v>
      </c>
      <c r="AF49" s="5"/>
      <c r="AG49" s="33" t="s">
        <v>263</v>
      </c>
      <c r="AH49" s="5" t="s">
        <v>118</v>
      </c>
      <c r="AI49" s="21">
        <f t="shared" si="0"/>
        <v>45838</v>
      </c>
      <c r="AJ49" s="5" t="s">
        <v>260</v>
      </c>
    </row>
    <row r="50" spans="1:36" s="22" customFormat="1" ht="23.25" customHeight="1" x14ac:dyDescent="0.25">
      <c r="A50" s="20">
        <v>2025</v>
      </c>
      <c r="B50" s="21">
        <v>45748</v>
      </c>
      <c r="C50" s="21">
        <v>45838</v>
      </c>
      <c r="D50" s="3" t="s">
        <v>89</v>
      </c>
      <c r="E50" s="28" t="s">
        <v>175</v>
      </c>
      <c r="F50" s="7" t="s">
        <v>176</v>
      </c>
      <c r="G50" s="7" t="s">
        <v>176</v>
      </c>
      <c r="H50" s="8" t="s">
        <v>183</v>
      </c>
      <c r="I50" s="14" t="s">
        <v>132</v>
      </c>
      <c r="J50" s="11" t="s">
        <v>133</v>
      </c>
      <c r="K50" s="11" t="s">
        <v>133</v>
      </c>
      <c r="L50" s="3" t="s">
        <v>100</v>
      </c>
      <c r="M50" s="3" t="s">
        <v>102</v>
      </c>
      <c r="N50" s="5" t="s">
        <v>225</v>
      </c>
      <c r="O50" s="5" t="s">
        <v>104</v>
      </c>
      <c r="P50" s="5">
        <v>0</v>
      </c>
      <c r="Q50" s="5">
        <v>0</v>
      </c>
      <c r="R50" s="5" t="s">
        <v>115</v>
      </c>
      <c r="S50" s="5" t="s">
        <v>116</v>
      </c>
      <c r="T50" s="5" t="s">
        <v>117</v>
      </c>
      <c r="U50" s="5" t="s">
        <v>115</v>
      </c>
      <c r="V50" s="5" t="s">
        <v>116</v>
      </c>
      <c r="W50" s="5" t="s">
        <v>224</v>
      </c>
      <c r="X50" s="5" t="str">
        <f t="shared" si="7"/>
        <v>Realizar la instalación del Consejo Ciudadano de la Región X Infiernillo</v>
      </c>
      <c r="Y50" s="25">
        <v>45793</v>
      </c>
      <c r="Z50" s="25">
        <v>45793</v>
      </c>
      <c r="AA50" s="3">
        <v>43</v>
      </c>
      <c r="AB50" s="26">
        <v>790</v>
      </c>
      <c r="AC50" s="26">
        <v>0</v>
      </c>
      <c r="AD50" s="25">
        <v>45792</v>
      </c>
      <c r="AE50" s="19" t="s">
        <v>345</v>
      </c>
      <c r="AF50" s="5">
        <v>31</v>
      </c>
      <c r="AG50" s="33" t="s">
        <v>263</v>
      </c>
      <c r="AH50" s="3" t="s">
        <v>118</v>
      </c>
      <c r="AI50" s="21">
        <f t="shared" si="0"/>
        <v>45838</v>
      </c>
      <c r="AJ50" s="3" t="s">
        <v>119</v>
      </c>
    </row>
    <row r="51" spans="1:36" s="22" customFormat="1" ht="23.25" customHeight="1" x14ac:dyDescent="0.25">
      <c r="A51" s="20">
        <v>2025</v>
      </c>
      <c r="B51" s="21">
        <v>45748</v>
      </c>
      <c r="C51" s="21">
        <v>45838</v>
      </c>
      <c r="D51" s="3" t="s">
        <v>89</v>
      </c>
      <c r="E51" s="27" t="s">
        <v>192</v>
      </c>
      <c r="F51" s="7" t="s">
        <v>193</v>
      </c>
      <c r="G51" s="5" t="s">
        <v>193</v>
      </c>
      <c r="H51" s="8" t="s">
        <v>226</v>
      </c>
      <c r="I51" s="7" t="s">
        <v>227</v>
      </c>
      <c r="J51" s="7" t="s">
        <v>228</v>
      </c>
      <c r="K51" s="7" t="s">
        <v>229</v>
      </c>
      <c r="L51" s="3" t="s">
        <v>100</v>
      </c>
      <c r="M51" s="3" t="s">
        <v>102</v>
      </c>
      <c r="N51" s="5" t="s">
        <v>230</v>
      </c>
      <c r="O51" s="5" t="s">
        <v>104</v>
      </c>
      <c r="P51" s="5">
        <v>0</v>
      </c>
      <c r="Q51" s="5">
        <v>0</v>
      </c>
      <c r="R51" s="5" t="s">
        <v>115</v>
      </c>
      <c r="S51" s="5" t="s">
        <v>116</v>
      </c>
      <c r="T51" s="5" t="s">
        <v>117</v>
      </c>
      <c r="U51" s="5" t="s">
        <v>115</v>
      </c>
      <c r="V51" s="5" t="s">
        <v>116</v>
      </c>
      <c r="W51" s="5" t="s">
        <v>231</v>
      </c>
      <c r="X51" s="5" t="str">
        <f t="shared" si="7"/>
        <v>Inauguración del Centro de Integración para el Bienestar y la Armonía</v>
      </c>
      <c r="Y51" s="25">
        <v>45793</v>
      </c>
      <c r="Z51" s="25">
        <v>45793</v>
      </c>
      <c r="AA51" s="3">
        <v>44</v>
      </c>
      <c r="AB51" s="26">
        <v>600</v>
      </c>
      <c r="AC51" s="26">
        <v>0</v>
      </c>
      <c r="AD51" s="25">
        <v>45796</v>
      </c>
      <c r="AE51" s="19" t="s">
        <v>346</v>
      </c>
      <c r="AF51" s="5">
        <v>32</v>
      </c>
      <c r="AG51" s="33" t="s">
        <v>263</v>
      </c>
      <c r="AH51" s="3" t="s">
        <v>118</v>
      </c>
      <c r="AI51" s="21">
        <f t="shared" si="0"/>
        <v>45838</v>
      </c>
      <c r="AJ51" s="3" t="s">
        <v>119</v>
      </c>
    </row>
    <row r="52" spans="1:36" s="22" customFormat="1" ht="23.25" customHeight="1" x14ac:dyDescent="0.25">
      <c r="A52" s="20">
        <v>2025</v>
      </c>
      <c r="B52" s="21">
        <v>45748</v>
      </c>
      <c r="C52" s="21">
        <v>45838</v>
      </c>
      <c r="D52" s="3" t="s">
        <v>89</v>
      </c>
      <c r="E52" s="28" t="s">
        <v>120</v>
      </c>
      <c r="F52" s="7" t="s">
        <v>122</v>
      </c>
      <c r="G52" s="7" t="s">
        <v>122</v>
      </c>
      <c r="H52" s="8" t="s">
        <v>237</v>
      </c>
      <c r="I52" s="7" t="s">
        <v>240</v>
      </c>
      <c r="J52" s="7" t="s">
        <v>238</v>
      </c>
      <c r="K52" s="7" t="s">
        <v>239</v>
      </c>
      <c r="L52" s="3" t="s">
        <v>100</v>
      </c>
      <c r="M52" s="3" t="s">
        <v>102</v>
      </c>
      <c r="N52" s="5" t="s">
        <v>230</v>
      </c>
      <c r="O52" s="5" t="s">
        <v>104</v>
      </c>
      <c r="P52" s="5">
        <v>0</v>
      </c>
      <c r="Q52" s="5">
        <v>0</v>
      </c>
      <c r="R52" s="5" t="s">
        <v>115</v>
      </c>
      <c r="S52" s="5" t="s">
        <v>116</v>
      </c>
      <c r="T52" s="5" t="s">
        <v>117</v>
      </c>
      <c r="U52" s="5" t="s">
        <v>115</v>
      </c>
      <c r="V52" s="5" t="s">
        <v>116</v>
      </c>
      <c r="W52" s="5" t="s">
        <v>231</v>
      </c>
      <c r="X52" s="5" t="str">
        <f>N52</f>
        <v>Inauguración del Centro de Integración para el Bienestar y la Armonía</v>
      </c>
      <c r="Y52" s="25">
        <v>45793</v>
      </c>
      <c r="Z52" s="25">
        <v>45793</v>
      </c>
      <c r="AA52" s="3">
        <v>45</v>
      </c>
      <c r="AB52" s="26">
        <v>1505.77</v>
      </c>
      <c r="AC52" s="26">
        <v>894.23</v>
      </c>
      <c r="AD52" s="25">
        <v>45789</v>
      </c>
      <c r="AE52" s="37" t="s">
        <v>347</v>
      </c>
      <c r="AF52" s="5">
        <v>33</v>
      </c>
      <c r="AG52" s="33" t="s">
        <v>263</v>
      </c>
      <c r="AH52" s="3" t="s">
        <v>118</v>
      </c>
      <c r="AI52" s="21">
        <f t="shared" si="0"/>
        <v>45838</v>
      </c>
      <c r="AJ52" s="3" t="s">
        <v>119</v>
      </c>
    </row>
    <row r="53" spans="1:36" s="22" customFormat="1" ht="23.25" customHeight="1" x14ac:dyDescent="0.25">
      <c r="A53" s="20">
        <v>2025</v>
      </c>
      <c r="B53" s="21">
        <v>45748</v>
      </c>
      <c r="C53" s="21">
        <v>45838</v>
      </c>
      <c r="D53" s="3" t="s">
        <v>89</v>
      </c>
      <c r="E53" s="27" t="s">
        <v>192</v>
      </c>
      <c r="F53" s="7" t="s">
        <v>193</v>
      </c>
      <c r="G53" s="7" t="s">
        <v>193</v>
      </c>
      <c r="H53" s="7" t="s">
        <v>217</v>
      </c>
      <c r="I53" s="7" t="s">
        <v>218</v>
      </c>
      <c r="J53" s="7" t="s">
        <v>219</v>
      </c>
      <c r="K53" s="7" t="s">
        <v>220</v>
      </c>
      <c r="L53" s="3" t="s">
        <v>101</v>
      </c>
      <c r="M53" s="3" t="s">
        <v>102</v>
      </c>
      <c r="N53" s="5" t="s">
        <v>232</v>
      </c>
      <c r="O53" s="5" t="s">
        <v>104</v>
      </c>
      <c r="P53" s="5">
        <v>0</v>
      </c>
      <c r="Q53" s="5">
        <v>0</v>
      </c>
      <c r="R53" s="5" t="s">
        <v>115</v>
      </c>
      <c r="S53" s="5" t="s">
        <v>116</v>
      </c>
      <c r="T53" s="5" t="s">
        <v>117</v>
      </c>
      <c r="U53" s="5" t="s">
        <v>115</v>
      </c>
      <c r="V53" s="5" t="s">
        <v>116</v>
      </c>
      <c r="W53" s="5" t="s">
        <v>224</v>
      </c>
      <c r="X53" s="5" t="str">
        <f t="shared" ref="X53:X58" si="9">N53</f>
        <v>Instalar el primer consejo de planeación en la Región Infiernillo</v>
      </c>
      <c r="Y53" s="25">
        <v>45793</v>
      </c>
      <c r="Z53" s="25">
        <v>45793</v>
      </c>
      <c r="AA53" s="3">
        <v>46</v>
      </c>
      <c r="AB53" s="26">
        <v>327.5</v>
      </c>
      <c r="AC53" s="26">
        <v>462.5</v>
      </c>
      <c r="AD53" s="25">
        <v>45792</v>
      </c>
      <c r="AE53" s="37" t="s">
        <v>348</v>
      </c>
      <c r="AF53" s="5">
        <v>34</v>
      </c>
      <c r="AG53" s="33" t="s">
        <v>263</v>
      </c>
      <c r="AH53" s="3" t="s">
        <v>118</v>
      </c>
      <c r="AI53" s="21">
        <f t="shared" si="0"/>
        <v>45838</v>
      </c>
      <c r="AJ53" s="3" t="s">
        <v>119</v>
      </c>
    </row>
    <row r="54" spans="1:36" s="22" customFormat="1" ht="23.25" customHeight="1" x14ac:dyDescent="0.25">
      <c r="A54" s="20">
        <v>2025</v>
      </c>
      <c r="B54" s="21">
        <v>45748</v>
      </c>
      <c r="C54" s="21">
        <v>45838</v>
      </c>
      <c r="D54" s="5" t="s">
        <v>89</v>
      </c>
      <c r="E54" s="5" t="s">
        <v>192</v>
      </c>
      <c r="F54" s="5" t="s">
        <v>193</v>
      </c>
      <c r="G54" s="5" t="s">
        <v>193</v>
      </c>
      <c r="H54" s="5" t="s">
        <v>172</v>
      </c>
      <c r="I54" s="5" t="s">
        <v>194</v>
      </c>
      <c r="J54" s="5" t="s">
        <v>209</v>
      </c>
      <c r="K54" s="5" t="s">
        <v>195</v>
      </c>
      <c r="L54" s="5" t="s">
        <v>100</v>
      </c>
      <c r="M54" s="5" t="s">
        <v>102</v>
      </c>
      <c r="N54" s="5" t="s">
        <v>232</v>
      </c>
      <c r="O54" s="5" t="s">
        <v>104</v>
      </c>
      <c r="P54" s="5">
        <v>0</v>
      </c>
      <c r="Q54" s="5">
        <v>0</v>
      </c>
      <c r="R54" s="5" t="s">
        <v>115</v>
      </c>
      <c r="S54" s="5" t="s">
        <v>116</v>
      </c>
      <c r="T54" s="5" t="s">
        <v>117</v>
      </c>
      <c r="U54" s="5" t="s">
        <v>115</v>
      </c>
      <c r="V54" s="5" t="s">
        <v>116</v>
      </c>
      <c r="W54" s="5" t="s">
        <v>224</v>
      </c>
      <c r="X54" s="5" t="str">
        <f t="shared" si="9"/>
        <v>Instalar el primer consejo de planeación en la Región Infiernillo</v>
      </c>
      <c r="Y54" s="25">
        <v>45793</v>
      </c>
      <c r="Z54" s="25">
        <v>45793</v>
      </c>
      <c r="AA54" s="3">
        <v>47</v>
      </c>
      <c r="AB54" s="3">
        <f>1795.61</f>
        <v>1795.61</v>
      </c>
      <c r="AC54" s="3">
        <v>0</v>
      </c>
      <c r="AD54" s="4">
        <v>45786</v>
      </c>
      <c r="AE54" s="34" t="s">
        <v>349</v>
      </c>
      <c r="AF54" s="5">
        <v>35</v>
      </c>
      <c r="AG54" s="33" t="s">
        <v>263</v>
      </c>
      <c r="AH54" s="5" t="s">
        <v>118</v>
      </c>
      <c r="AI54" s="21">
        <f t="shared" si="0"/>
        <v>45838</v>
      </c>
      <c r="AJ54" s="5" t="s">
        <v>119</v>
      </c>
    </row>
    <row r="55" spans="1:36" s="22" customFormat="1" ht="23.25" customHeight="1" x14ac:dyDescent="0.25">
      <c r="A55" s="20">
        <v>2025</v>
      </c>
      <c r="B55" s="21">
        <v>45748</v>
      </c>
      <c r="C55" s="21">
        <v>45838</v>
      </c>
      <c r="D55" s="5" t="s">
        <v>90</v>
      </c>
      <c r="E55" s="28" t="s">
        <v>177</v>
      </c>
      <c r="F55" s="7" t="s">
        <v>178</v>
      </c>
      <c r="G55" s="7" t="s">
        <v>178</v>
      </c>
      <c r="H55" s="7" t="s">
        <v>184</v>
      </c>
      <c r="I55" s="18" t="s">
        <v>138</v>
      </c>
      <c r="J55" s="18" t="s">
        <v>139</v>
      </c>
      <c r="K55" s="18" t="s">
        <v>140</v>
      </c>
      <c r="L55" s="5" t="s">
        <v>100</v>
      </c>
      <c r="M55" s="5" t="s">
        <v>102</v>
      </c>
      <c r="N55" s="5" t="s">
        <v>233</v>
      </c>
      <c r="O55" s="5" t="s">
        <v>104</v>
      </c>
      <c r="P55" s="5">
        <v>0</v>
      </c>
      <c r="Q55" s="5">
        <v>0</v>
      </c>
      <c r="R55" s="5" t="s">
        <v>115</v>
      </c>
      <c r="S55" s="5" t="s">
        <v>116</v>
      </c>
      <c r="T55" s="5" t="s">
        <v>117</v>
      </c>
      <c r="U55" s="5" t="s">
        <v>115</v>
      </c>
      <c r="V55" s="5" t="s">
        <v>116</v>
      </c>
      <c r="W55" s="5" t="s">
        <v>224</v>
      </c>
      <c r="X55" s="5" t="str">
        <f t="shared" si="9"/>
        <v>Apoyar en la toma de fotografías para las redes sociales de la CPLADEM, de la instalación del primer consejo de planeación en la Región Infiernillo</v>
      </c>
      <c r="Y55" s="25">
        <v>45793</v>
      </c>
      <c r="Z55" s="25">
        <v>45793</v>
      </c>
      <c r="AA55" s="3">
        <v>48</v>
      </c>
      <c r="AB55" s="26">
        <v>625.5</v>
      </c>
      <c r="AC55" s="26">
        <v>14.5</v>
      </c>
      <c r="AD55" s="25">
        <v>45792</v>
      </c>
      <c r="AE55" s="19" t="s">
        <v>350</v>
      </c>
      <c r="AF55" s="5">
        <v>36</v>
      </c>
      <c r="AG55" s="33" t="s">
        <v>263</v>
      </c>
      <c r="AH55" s="3" t="s">
        <v>118</v>
      </c>
      <c r="AI55" s="21">
        <f t="shared" si="0"/>
        <v>45838</v>
      </c>
      <c r="AJ55" s="3" t="s">
        <v>119</v>
      </c>
    </row>
    <row r="56" spans="1:36" s="22" customFormat="1" ht="23.25" customHeight="1" x14ac:dyDescent="0.25">
      <c r="A56" s="20">
        <v>2025</v>
      </c>
      <c r="B56" s="21">
        <v>45748</v>
      </c>
      <c r="C56" s="21">
        <v>45838</v>
      </c>
      <c r="D56" s="3" t="s">
        <v>89</v>
      </c>
      <c r="E56" s="28" t="s">
        <v>175</v>
      </c>
      <c r="F56" s="7" t="s">
        <v>176</v>
      </c>
      <c r="G56" s="7" t="s">
        <v>176</v>
      </c>
      <c r="H56" s="8" t="s">
        <v>183</v>
      </c>
      <c r="I56" s="14" t="s">
        <v>132</v>
      </c>
      <c r="J56" s="11" t="s">
        <v>133</v>
      </c>
      <c r="K56" s="11" t="s">
        <v>133</v>
      </c>
      <c r="L56" s="3" t="s">
        <v>100</v>
      </c>
      <c r="M56" s="3" t="s">
        <v>102</v>
      </c>
      <c r="N56" s="5" t="s">
        <v>235</v>
      </c>
      <c r="O56" s="5" t="s">
        <v>104</v>
      </c>
      <c r="P56" s="5">
        <v>0</v>
      </c>
      <c r="Q56" s="5">
        <v>0</v>
      </c>
      <c r="R56" s="5" t="s">
        <v>115</v>
      </c>
      <c r="S56" s="5" t="s">
        <v>116</v>
      </c>
      <c r="T56" s="5" t="s">
        <v>117</v>
      </c>
      <c r="U56" s="5" t="s">
        <v>115</v>
      </c>
      <c r="V56" s="5" t="s">
        <v>116</v>
      </c>
      <c r="W56" s="5" t="s">
        <v>126</v>
      </c>
      <c r="X56" s="5" t="str">
        <f t="shared" si="9"/>
        <v>Asistir en representación del Coordinador de la CPLADEM a la Primera Sesión Ordinaria 2025 de la Comisión de Ordenamiento Metropolitano de la Zona Metropolitana Interestatal de La Piedad - Pénjamo</v>
      </c>
      <c r="Y56" s="25">
        <v>45805</v>
      </c>
      <c r="Z56" s="25">
        <v>45805</v>
      </c>
      <c r="AA56" s="3">
        <v>49</v>
      </c>
      <c r="AB56" s="26">
        <v>2717</v>
      </c>
      <c r="AC56" s="26">
        <v>0</v>
      </c>
      <c r="AD56" s="25">
        <v>45804</v>
      </c>
      <c r="AE56" s="19" t="s">
        <v>351</v>
      </c>
      <c r="AF56" s="5">
        <v>37</v>
      </c>
      <c r="AG56" s="33" t="s">
        <v>263</v>
      </c>
      <c r="AH56" s="3" t="s">
        <v>118</v>
      </c>
      <c r="AI56" s="21">
        <f t="shared" si="0"/>
        <v>45838</v>
      </c>
      <c r="AJ56" s="3" t="s">
        <v>119</v>
      </c>
    </row>
    <row r="57" spans="1:36" s="22" customFormat="1" ht="23.25" customHeight="1" x14ac:dyDescent="0.25">
      <c r="A57" s="20">
        <v>2025</v>
      </c>
      <c r="B57" s="21">
        <v>45748</v>
      </c>
      <c r="C57" s="21">
        <v>45838</v>
      </c>
      <c r="D57" s="3" t="s">
        <v>89</v>
      </c>
      <c r="E57" s="28" t="s">
        <v>175</v>
      </c>
      <c r="F57" s="7" t="s">
        <v>176</v>
      </c>
      <c r="G57" s="7" t="s">
        <v>176</v>
      </c>
      <c r="H57" s="8" t="s">
        <v>183</v>
      </c>
      <c r="I57" s="14" t="s">
        <v>132</v>
      </c>
      <c r="J57" s="11" t="s">
        <v>133</v>
      </c>
      <c r="K57" s="11" t="s">
        <v>133</v>
      </c>
      <c r="L57" s="3" t="s">
        <v>100</v>
      </c>
      <c r="M57" s="3" t="s">
        <v>102</v>
      </c>
      <c r="N57" s="5" t="s">
        <v>235</v>
      </c>
      <c r="O57" s="5" t="s">
        <v>104</v>
      </c>
      <c r="P57" s="5">
        <v>0</v>
      </c>
      <c r="Q57" s="5">
        <v>0</v>
      </c>
      <c r="R57" s="5" t="s">
        <v>115</v>
      </c>
      <c r="S57" s="5" t="s">
        <v>116</v>
      </c>
      <c r="T57" s="5" t="s">
        <v>117</v>
      </c>
      <c r="U57" s="5" t="s">
        <v>115</v>
      </c>
      <c r="V57" s="5" t="s">
        <v>116</v>
      </c>
      <c r="W57" s="5" t="s">
        <v>126</v>
      </c>
      <c r="X57" s="5" t="str">
        <f t="shared" si="9"/>
        <v>Asistir en representación del Coordinador de la CPLADEM a la Primera Sesión Ordinaria 2025 de la Comisión de Ordenamiento Metropolitano de la Zona Metropolitana Interestatal de La Piedad - Pénjamo</v>
      </c>
      <c r="Y57" s="25">
        <v>45819</v>
      </c>
      <c r="Z57" s="25">
        <v>45819</v>
      </c>
      <c r="AA57" s="3">
        <v>50</v>
      </c>
      <c r="AB57" s="26">
        <v>2332.0100000000002</v>
      </c>
      <c r="AC57" s="26">
        <v>211.99</v>
      </c>
      <c r="AD57" s="25">
        <v>45818</v>
      </c>
      <c r="AE57" s="19" t="s">
        <v>352</v>
      </c>
      <c r="AF57" s="5">
        <v>38</v>
      </c>
      <c r="AG57" s="33" t="s">
        <v>263</v>
      </c>
      <c r="AH57" s="3" t="s">
        <v>118</v>
      </c>
      <c r="AI57" s="21">
        <f t="shared" si="0"/>
        <v>45838</v>
      </c>
      <c r="AJ57" s="3" t="s">
        <v>119</v>
      </c>
    </row>
    <row r="58" spans="1:36" s="22" customFormat="1" ht="23.25" customHeight="1" x14ac:dyDescent="0.25">
      <c r="A58" s="20">
        <v>2025</v>
      </c>
      <c r="B58" s="21">
        <v>45748</v>
      </c>
      <c r="C58" s="21">
        <v>45838</v>
      </c>
      <c r="D58" s="3" t="s">
        <v>89</v>
      </c>
      <c r="E58" s="28" t="s">
        <v>175</v>
      </c>
      <c r="F58" s="7" t="s">
        <v>176</v>
      </c>
      <c r="G58" s="7" t="s">
        <v>176</v>
      </c>
      <c r="H58" s="8" t="s">
        <v>183</v>
      </c>
      <c r="I58" s="14" t="s">
        <v>132</v>
      </c>
      <c r="J58" s="11" t="s">
        <v>133</v>
      </c>
      <c r="K58" s="11" t="s">
        <v>133</v>
      </c>
      <c r="L58" s="3" t="s">
        <v>100</v>
      </c>
      <c r="M58" s="3" t="s">
        <v>102</v>
      </c>
      <c r="N58" s="5" t="s">
        <v>252</v>
      </c>
      <c r="O58" s="5" t="s">
        <v>104</v>
      </c>
      <c r="P58" s="5">
        <v>0</v>
      </c>
      <c r="Q58" s="5">
        <v>0</v>
      </c>
      <c r="R58" s="5" t="s">
        <v>115</v>
      </c>
      <c r="S58" s="5" t="s">
        <v>116</v>
      </c>
      <c r="T58" s="5" t="s">
        <v>117</v>
      </c>
      <c r="U58" s="5" t="s">
        <v>115</v>
      </c>
      <c r="V58" s="5" t="s">
        <v>253</v>
      </c>
      <c r="W58" s="5" t="s">
        <v>253</v>
      </c>
      <c r="X58" s="5" t="str">
        <f t="shared" si="9"/>
        <v>Asistir a la Primera Sesión Ordinaria de 2025: Red Nacional de Instancias Estatales de Monitoreo y Evaluación</v>
      </c>
      <c r="Y58" s="25">
        <v>45826</v>
      </c>
      <c r="Z58" s="25">
        <v>45828</v>
      </c>
      <c r="AA58" s="3">
        <v>51</v>
      </c>
      <c r="AB58" s="26">
        <v>4278.49</v>
      </c>
      <c r="AC58" s="26">
        <v>2937.51</v>
      </c>
      <c r="AD58" s="25">
        <v>45825</v>
      </c>
      <c r="AE58" s="19" t="s">
        <v>353</v>
      </c>
      <c r="AF58" s="5">
        <v>39</v>
      </c>
      <c r="AG58" s="33" t="s">
        <v>263</v>
      </c>
      <c r="AH58" s="5" t="s">
        <v>118</v>
      </c>
      <c r="AI58" s="21">
        <f t="shared" si="0"/>
        <v>45838</v>
      </c>
      <c r="AJ58" s="5" t="s">
        <v>119</v>
      </c>
    </row>
    <row r="59" spans="1:36" s="22" customFormat="1" ht="23.25" customHeight="1" x14ac:dyDescent="0.25">
      <c r="A59" s="20">
        <v>2025</v>
      </c>
      <c r="B59" s="21">
        <v>45748</v>
      </c>
      <c r="C59" s="21">
        <v>45838</v>
      </c>
      <c r="D59" s="3" t="s">
        <v>89</v>
      </c>
      <c r="E59" s="28" t="s">
        <v>120</v>
      </c>
      <c r="F59" s="7" t="s">
        <v>121</v>
      </c>
      <c r="G59" s="7" t="s">
        <v>122</v>
      </c>
      <c r="H59" s="8" t="s">
        <v>255</v>
      </c>
      <c r="I59" s="7" t="s">
        <v>256</v>
      </c>
      <c r="J59" s="7" t="s">
        <v>257</v>
      </c>
      <c r="K59" s="7" t="s">
        <v>258</v>
      </c>
      <c r="L59" s="3" t="s">
        <v>101</v>
      </c>
      <c r="M59" s="5" t="s">
        <v>102</v>
      </c>
      <c r="N59" s="5" t="s">
        <v>252</v>
      </c>
      <c r="O59" s="5" t="s">
        <v>104</v>
      </c>
      <c r="P59" s="5">
        <v>0</v>
      </c>
      <c r="Q59" s="5">
        <v>0</v>
      </c>
      <c r="R59" s="5" t="s">
        <v>115</v>
      </c>
      <c r="S59" s="5" t="s">
        <v>116</v>
      </c>
      <c r="T59" s="5" t="s">
        <v>117</v>
      </c>
      <c r="U59" s="5" t="s">
        <v>115</v>
      </c>
      <c r="V59" s="5" t="s">
        <v>253</v>
      </c>
      <c r="W59" s="5" t="s">
        <v>253</v>
      </c>
      <c r="X59" s="5" t="str">
        <f t="shared" ref="X59" si="10">N59</f>
        <v>Asistir a la Primera Sesión Ordinaria de 2025: Red Nacional de Instancias Estatales de Monitoreo y Evaluación</v>
      </c>
      <c r="Y59" s="25">
        <v>45826</v>
      </c>
      <c r="Z59" s="25">
        <v>45828</v>
      </c>
      <c r="AA59" s="3">
        <v>52</v>
      </c>
      <c r="AB59" s="26">
        <v>3355.69</v>
      </c>
      <c r="AC59" s="26">
        <v>3094.31</v>
      </c>
      <c r="AD59" s="25">
        <v>45824</v>
      </c>
      <c r="AE59" s="36" t="s">
        <v>355</v>
      </c>
      <c r="AF59" s="5">
        <v>40</v>
      </c>
      <c r="AG59" s="33" t="s">
        <v>263</v>
      </c>
      <c r="AH59" s="3" t="s">
        <v>118</v>
      </c>
      <c r="AI59" s="21">
        <f t="shared" si="0"/>
        <v>45838</v>
      </c>
      <c r="AJ59" s="3" t="s">
        <v>119</v>
      </c>
    </row>
  </sheetData>
  <autoFilter ref="A7:AK59" xr:uid="{00000000-0001-0000-0000-000000000000}"/>
  <mergeCells count="7">
    <mergeCell ref="A6:AJ6"/>
    <mergeCell ref="A2:C2"/>
    <mergeCell ref="D2:F2"/>
    <mergeCell ref="A3:C3"/>
    <mergeCell ref="D3:F3"/>
    <mergeCell ref="G3:AJ3"/>
    <mergeCell ref="G2:AJ2"/>
  </mergeCells>
  <dataValidations count="5">
    <dataValidation type="custom" allowBlank="1" showInputMessage="1" showErrorMessage="1" prompt="Formato incorrecto - El texto no puede pasar el límite de 150 caracteres" sqref="E19 E25 E46 E37 E40 E54 E31 E13 E21" xr:uid="{00000000-0002-0000-0000-000004000000}">
      <formula1>AND(GTE(LEN(E13),MIN((0),(150))),LTE(LEN(E13),MAX((0),(150))))</formula1>
    </dataValidation>
    <dataValidation type="list" allowBlank="1" showErrorMessage="1" sqref="O42:O59 O8:O39" xr:uid="{00000000-0002-0000-0000-000002000000}">
      <formula1>Hidden_414</formula1>
    </dataValidation>
    <dataValidation type="list" allowBlank="1" showErrorMessage="1" sqref="D8:D59" xr:uid="{00000000-0002-0000-0000-000000000000}">
      <formula1>Hidden_13</formula1>
    </dataValidation>
    <dataValidation type="list" allowBlank="1" showErrorMessage="1" sqref="M8:M59" xr:uid="{00000000-0002-0000-0000-000001000000}">
      <formula1>Hidden_312</formula1>
    </dataValidation>
    <dataValidation type="list" allowBlank="1" showErrorMessage="1" sqref="L8:L59" xr:uid="{00000000-0002-0000-0000-000003000000}">
      <formula1>Hidden_211</formula1>
    </dataValidation>
  </dataValidations>
  <hyperlinks>
    <hyperlink ref="AG8" r:id="rId1" xr:uid="{9BC29182-8B54-47AA-9C28-EABB05A87AB9}"/>
    <hyperlink ref="AG9:AG59" r:id="rId2" display="https://so.secoem.michoacan.gob.mx/wp-content/uploads/2025/01/Manual-Viaticos_2.pdf" xr:uid="{D9C28767-A3FD-4E3C-8965-8B408032C322}"/>
    <hyperlink ref="AE8" r:id="rId3" xr:uid="{0539DBAA-DEB1-44C4-9A7F-90601A8CAEFF}"/>
    <hyperlink ref="AE9" r:id="rId4" xr:uid="{2656CE0A-1626-4F26-9917-2B93E90C86BB}"/>
    <hyperlink ref="AE10" r:id="rId5" xr:uid="{96E87440-03D5-45D4-B1AD-A5CDC26DAF94}"/>
    <hyperlink ref="AE11" r:id="rId6" xr:uid="{B4EB24AE-B6E8-4BAE-8194-11F177D960FE}"/>
    <hyperlink ref="AE12" r:id="rId7" xr:uid="{E8025B2C-1506-437D-82F1-43C43EC60FD2}"/>
    <hyperlink ref="AE13" r:id="rId8" xr:uid="{5AFFB37C-EDD2-4CA1-94E6-522FF4D345C9}"/>
    <hyperlink ref="AE15" r:id="rId9" xr:uid="{12FD5966-FC0D-4589-8706-DF12B040E66B}"/>
    <hyperlink ref="AE16" r:id="rId10" xr:uid="{C1261A3D-80BC-44D5-9E09-DC1B89185527}"/>
    <hyperlink ref="AE17" r:id="rId11" xr:uid="{ADB48A3F-9FFC-401D-8171-B5045368B49F}"/>
    <hyperlink ref="AE18" r:id="rId12" xr:uid="{5F1F6686-D612-4B72-A597-188C21DC6128}"/>
    <hyperlink ref="AE22" r:id="rId13" xr:uid="{E16F5A41-F17A-48AF-AB44-F661630C362A}"/>
    <hyperlink ref="AE23" r:id="rId14" xr:uid="{6E998E1A-178F-4DE2-BDF4-20E7508AB266}"/>
    <hyperlink ref="AE26" r:id="rId15" xr:uid="{D9AC5768-A3E4-4AD5-86E6-30120785634E}"/>
    <hyperlink ref="AE27" r:id="rId16" xr:uid="{5406B031-58F9-49C6-B796-4D98D1B675CA}"/>
    <hyperlink ref="AE28" r:id="rId17" xr:uid="{69FBDAEA-ACB2-41B4-844A-50F163F124D4}"/>
    <hyperlink ref="AE29" r:id="rId18" xr:uid="{B4F6BBAB-80E5-435B-BEFF-6D38836DE8F8}"/>
    <hyperlink ref="AE30" r:id="rId19" xr:uid="{83CA2041-40BA-46D1-AE32-626EB9CAA0D1}"/>
    <hyperlink ref="AE31" r:id="rId20" xr:uid="{01D6F34F-274E-48C5-82DB-13DCFF562D92}"/>
    <hyperlink ref="AE32" r:id="rId21" xr:uid="{4EC93222-8523-4ADC-8CDF-51475F899321}"/>
    <hyperlink ref="AE33" r:id="rId22" xr:uid="{CA948214-A954-4856-98E4-C5409F91A6DD}"/>
    <hyperlink ref="AE34" r:id="rId23" xr:uid="{430A62E9-C50C-42FB-A38E-A043FD2BFDE0}"/>
    <hyperlink ref="AE35" r:id="rId24" xr:uid="{E9400DB6-1D9D-4B11-A0EE-56C4542252A6}"/>
    <hyperlink ref="AE36" r:id="rId25" xr:uid="{BD48096D-B7FB-4BE8-968F-493F4FD01F29}"/>
    <hyperlink ref="AE37" r:id="rId26" xr:uid="{FEB13D14-3E18-4813-AA76-13D6A52EF560}"/>
    <hyperlink ref="AE38" r:id="rId27" xr:uid="{C8DE2484-A64D-4162-A6D3-1260C16169FA}"/>
    <hyperlink ref="AE39" r:id="rId28" xr:uid="{1DF601C4-159E-4BEE-B185-64F05811EA99}"/>
    <hyperlink ref="AE40" r:id="rId29" xr:uid="{E80C39C7-BBA5-4227-8EA2-2E78D34C99DB}"/>
    <hyperlink ref="AE41" r:id="rId30" xr:uid="{77F1E1C3-3B4C-4F46-B7B4-BF157EAE5740}"/>
    <hyperlink ref="AE42" r:id="rId31" xr:uid="{71BA8A1A-E1F8-489B-88E8-CA0F979D2DA7}"/>
    <hyperlink ref="AE43" r:id="rId32" xr:uid="{5BC2FD5E-40F0-4CD0-9366-7FD878384443}"/>
    <hyperlink ref="AE44" r:id="rId33" xr:uid="{0580A2AC-D29C-4257-906E-EFE43FA30FDA}"/>
    <hyperlink ref="AE45" r:id="rId34" xr:uid="{4FBF13D5-C13A-44B1-96CE-093D4F62E266}"/>
    <hyperlink ref="AE46" r:id="rId35" xr:uid="{FB813F59-81E2-43DB-8654-7976BD60E856}"/>
    <hyperlink ref="AE47" r:id="rId36" xr:uid="{820D8770-99E7-484F-A1E2-E9672A212565}"/>
    <hyperlink ref="AE48" r:id="rId37" xr:uid="{CDE87B93-1E24-44E7-8541-054AEE19D41E}"/>
    <hyperlink ref="AE49" r:id="rId38" xr:uid="{87A343D5-C766-465A-8F2C-80229096DF7E}"/>
    <hyperlink ref="AE50" r:id="rId39" xr:uid="{50974267-1270-48AB-BA50-C4F5F2025719}"/>
    <hyperlink ref="AE51" r:id="rId40" xr:uid="{09348F32-1781-416F-A371-8968FD0DCCD0}"/>
    <hyperlink ref="AE54" r:id="rId41" xr:uid="{487883E3-C5BF-449A-B97E-70876C429AC7}"/>
    <hyperlink ref="AE55" r:id="rId42" xr:uid="{8335898D-432A-4045-8AC6-BE18B6F51C6D}"/>
    <hyperlink ref="AE56" r:id="rId43" xr:uid="{063B2E84-2A20-45B6-BE0D-7D9680837505}"/>
    <hyperlink ref="AE57" r:id="rId44" xr:uid="{669622F7-C151-45BA-A552-B593C182A318}"/>
    <hyperlink ref="AE58" r:id="rId45" xr:uid="{DA5D52D6-AB3F-4E26-80C5-390713AD1F3D}"/>
    <hyperlink ref="AE14" r:id="rId46" xr:uid="{A98F0681-AAB8-474B-91C7-7A90A9EA8E3D}"/>
    <hyperlink ref="AE25" r:id="rId47" xr:uid="{DBEEFFEA-3E43-4707-8C8D-6BC23CD3145D}"/>
    <hyperlink ref="AE19" r:id="rId48" xr:uid="{441D8550-BC19-4945-AEC8-06A81671B3AE}"/>
    <hyperlink ref="AE20" r:id="rId49" xr:uid="{D5CF082F-5C70-4200-B42E-A0767AE603F9}"/>
    <hyperlink ref="AE21" r:id="rId50" xr:uid="{A49D14EA-222F-45AB-A5C0-50ED2121841D}"/>
    <hyperlink ref="AE24" r:id="rId51" xr:uid="{548C8AA9-C534-4C1C-83E1-E66B789B2F6C}"/>
    <hyperlink ref="AE52" r:id="rId52" xr:uid="{29DA953C-245A-43FA-9FD3-E5A3933CADE3}"/>
    <hyperlink ref="AE53" r:id="rId53" xr:uid="{2027D6CE-24C9-4D40-B353-A5C65083EF4E}"/>
    <hyperlink ref="AE59" r:id="rId54" xr:uid="{E3BBC83D-0763-4486-A02A-5E4921DCEFF3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55"/>
  <headerFooter>
    <oddHeader>&amp;L&amp;G&amp;R&amp;G</oddHeader>
  </headerFooter>
  <legacyDrawingHF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5"/>
  <sheetViews>
    <sheetView topLeftCell="A58" zoomScale="73" zoomScaleNormal="73" workbookViewId="0">
      <selection activeCell="A76" sqref="A76:XFD1048576"/>
    </sheetView>
  </sheetViews>
  <sheetFormatPr baseColWidth="10" defaultColWidth="8.7109375" defaultRowHeight="15" x14ac:dyDescent="0.25"/>
  <cols>
    <col min="1" max="1" width="6.7109375" customWidth="1"/>
    <col min="2" max="2" width="15.85546875" customWidth="1"/>
    <col min="3" max="3" width="30.140625" customWidth="1"/>
    <col min="4" max="4" width="22.1406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91.9" customHeight="1" x14ac:dyDescent="0.25">
      <c r="A3" s="17" t="s">
        <v>109</v>
      </c>
      <c r="B3" s="17" t="s">
        <v>110</v>
      </c>
      <c r="C3" s="17" t="s">
        <v>111</v>
      </c>
      <c r="D3" s="17" t="s">
        <v>112</v>
      </c>
    </row>
    <row r="4" spans="1:4" x14ac:dyDescent="0.25">
      <c r="A4" s="6">
        <v>1</v>
      </c>
      <c r="B4" s="3">
        <v>37501</v>
      </c>
      <c r="C4" s="3" t="s">
        <v>251</v>
      </c>
      <c r="D4" s="31">
        <f>1089+1677</f>
        <v>2766</v>
      </c>
    </row>
    <row r="5" spans="1:4" x14ac:dyDescent="0.25">
      <c r="A5" s="6">
        <v>1</v>
      </c>
      <c r="B5" s="3">
        <v>26103</v>
      </c>
      <c r="C5" s="3" t="s">
        <v>250</v>
      </c>
      <c r="D5" s="15">
        <v>4531.49</v>
      </c>
    </row>
    <row r="6" spans="1:4" x14ac:dyDescent="0.25">
      <c r="A6" s="6">
        <v>2</v>
      </c>
      <c r="B6" s="3">
        <v>37501</v>
      </c>
      <c r="C6" s="3" t="s">
        <v>251</v>
      </c>
      <c r="D6" s="15">
        <f>2108+1666</f>
        <v>3774</v>
      </c>
    </row>
    <row r="7" spans="1:4" x14ac:dyDescent="0.25">
      <c r="A7" s="6">
        <v>2</v>
      </c>
      <c r="B7" s="3">
        <v>26103</v>
      </c>
      <c r="C7" s="3" t="s">
        <v>250</v>
      </c>
      <c r="D7" s="15">
        <v>4785.25</v>
      </c>
    </row>
    <row r="8" spans="1:4" x14ac:dyDescent="0.25">
      <c r="A8" s="6">
        <v>3</v>
      </c>
      <c r="B8" s="3">
        <v>37501</v>
      </c>
      <c r="C8" s="3" t="s">
        <v>251</v>
      </c>
      <c r="D8" s="15">
        <v>780</v>
      </c>
    </row>
    <row r="9" spans="1:4" x14ac:dyDescent="0.25">
      <c r="A9" s="30">
        <v>4</v>
      </c>
      <c r="B9" s="3">
        <v>37501</v>
      </c>
      <c r="C9" s="3" t="s">
        <v>251</v>
      </c>
      <c r="D9" s="15">
        <v>0</v>
      </c>
    </row>
    <row r="10" spans="1:4" x14ac:dyDescent="0.25">
      <c r="A10" s="30">
        <v>5</v>
      </c>
      <c r="B10" s="3">
        <v>37501</v>
      </c>
      <c r="C10" s="3" t="s">
        <v>251</v>
      </c>
      <c r="D10" s="15">
        <v>688</v>
      </c>
    </row>
    <row r="11" spans="1:4" x14ac:dyDescent="0.25">
      <c r="A11" s="30">
        <v>6</v>
      </c>
      <c r="B11" s="3">
        <v>37501</v>
      </c>
      <c r="C11" s="3" t="s">
        <v>251</v>
      </c>
      <c r="D11" s="15">
        <f>790+554</f>
        <v>1344</v>
      </c>
    </row>
    <row r="12" spans="1:4" x14ac:dyDescent="0.25">
      <c r="A12" s="6">
        <v>6</v>
      </c>
      <c r="B12" s="3">
        <v>26103</v>
      </c>
      <c r="C12" s="3" t="s">
        <v>250</v>
      </c>
      <c r="D12" s="15">
        <v>1000</v>
      </c>
    </row>
    <row r="13" spans="1:4" x14ac:dyDescent="0.25">
      <c r="A13" s="6">
        <v>7</v>
      </c>
      <c r="B13" s="3">
        <v>37501</v>
      </c>
      <c r="C13" s="3" t="s">
        <v>251</v>
      </c>
      <c r="D13" s="16">
        <f>2124+2100+1699</f>
        <v>5923</v>
      </c>
    </row>
    <row r="14" spans="1:4" x14ac:dyDescent="0.25">
      <c r="A14" s="6">
        <v>7</v>
      </c>
      <c r="B14" s="3">
        <v>26103</v>
      </c>
      <c r="C14" s="3" t="s">
        <v>250</v>
      </c>
      <c r="D14" s="16">
        <v>4335.91</v>
      </c>
    </row>
    <row r="15" spans="1:4" x14ac:dyDescent="0.25">
      <c r="A15" s="30">
        <v>8</v>
      </c>
      <c r="B15" s="3">
        <v>37501</v>
      </c>
      <c r="C15" s="3" t="s">
        <v>251</v>
      </c>
      <c r="D15" s="16">
        <v>3800</v>
      </c>
    </row>
    <row r="16" spans="1:4" x14ac:dyDescent="0.25">
      <c r="A16" s="30">
        <v>9</v>
      </c>
      <c r="B16" s="3">
        <v>26103</v>
      </c>
      <c r="C16" s="3" t="s">
        <v>250</v>
      </c>
      <c r="D16" s="15">
        <f>787+554</f>
        <v>1341</v>
      </c>
    </row>
    <row r="17" spans="1:4" x14ac:dyDescent="0.25">
      <c r="A17" s="30">
        <v>9</v>
      </c>
      <c r="B17" s="3">
        <v>37501</v>
      </c>
      <c r="C17" s="3" t="s">
        <v>251</v>
      </c>
      <c r="D17" s="15">
        <v>1418.67</v>
      </c>
    </row>
    <row r="18" spans="1:4" x14ac:dyDescent="0.25">
      <c r="A18" s="30">
        <v>10</v>
      </c>
      <c r="B18" s="3">
        <v>37501</v>
      </c>
      <c r="C18" s="3" t="s">
        <v>251</v>
      </c>
      <c r="D18" s="15">
        <v>0</v>
      </c>
    </row>
    <row r="19" spans="1:4" x14ac:dyDescent="0.25">
      <c r="A19" s="30">
        <v>11</v>
      </c>
      <c r="B19" s="3">
        <v>37501</v>
      </c>
      <c r="C19" s="3" t="s">
        <v>251</v>
      </c>
      <c r="D19" s="16">
        <v>790</v>
      </c>
    </row>
    <row r="20" spans="1:4" x14ac:dyDescent="0.25">
      <c r="A20" s="30">
        <v>12</v>
      </c>
      <c r="B20" s="3">
        <v>37501</v>
      </c>
      <c r="C20" s="3" t="s">
        <v>251</v>
      </c>
      <c r="D20" s="16">
        <v>640</v>
      </c>
    </row>
    <row r="21" spans="1:4" x14ac:dyDescent="0.25">
      <c r="A21" s="30">
        <v>13</v>
      </c>
      <c r="B21" s="3">
        <v>37501</v>
      </c>
      <c r="C21" s="3" t="s">
        <v>251</v>
      </c>
      <c r="D21" s="16">
        <v>688</v>
      </c>
    </row>
    <row r="22" spans="1:4" x14ac:dyDescent="0.25">
      <c r="A22" s="30">
        <v>14</v>
      </c>
      <c r="B22" s="3">
        <v>37501</v>
      </c>
      <c r="C22" s="3" t="s">
        <v>251</v>
      </c>
      <c r="D22" s="16">
        <f>790+598</f>
        <v>1388</v>
      </c>
    </row>
    <row r="23" spans="1:4" x14ac:dyDescent="0.25">
      <c r="A23" s="30">
        <v>14</v>
      </c>
      <c r="B23" s="3">
        <v>26103</v>
      </c>
      <c r="C23" s="3" t="s">
        <v>250</v>
      </c>
      <c r="D23" s="15">
        <v>820.22</v>
      </c>
    </row>
    <row r="24" spans="1:4" x14ac:dyDescent="0.25">
      <c r="A24" s="30">
        <v>15</v>
      </c>
      <c r="B24" s="3">
        <v>37501</v>
      </c>
      <c r="C24" s="3" t="s">
        <v>251</v>
      </c>
      <c r="D24" s="16">
        <v>640</v>
      </c>
    </row>
    <row r="25" spans="1:4" x14ac:dyDescent="0.25">
      <c r="A25" s="30">
        <v>16</v>
      </c>
      <c r="B25" s="3">
        <v>26103</v>
      </c>
      <c r="C25" s="3" t="s">
        <v>250</v>
      </c>
      <c r="D25" s="15">
        <v>395.5</v>
      </c>
    </row>
    <row r="26" spans="1:4" x14ac:dyDescent="0.25">
      <c r="A26" s="30">
        <v>16</v>
      </c>
      <c r="B26" s="3">
        <v>37501</v>
      </c>
      <c r="C26" s="3" t="s">
        <v>251</v>
      </c>
      <c r="D26" s="16">
        <f>736+598</f>
        <v>1334</v>
      </c>
    </row>
    <row r="27" spans="1:4" x14ac:dyDescent="0.25">
      <c r="A27" s="30">
        <v>17</v>
      </c>
      <c r="B27" s="3">
        <v>37501</v>
      </c>
      <c r="C27" s="3" t="s">
        <v>251</v>
      </c>
      <c r="D27" s="16">
        <v>640</v>
      </c>
    </row>
    <row r="28" spans="1:4" x14ac:dyDescent="0.25">
      <c r="A28" s="30">
        <v>18</v>
      </c>
      <c r="B28" s="3">
        <v>37501</v>
      </c>
      <c r="C28" s="3" t="s">
        <v>251</v>
      </c>
      <c r="D28" s="16">
        <f>1094.01+905+1268</f>
        <v>3267.01</v>
      </c>
    </row>
    <row r="29" spans="1:4" x14ac:dyDescent="0.25">
      <c r="A29" s="30">
        <v>18</v>
      </c>
      <c r="B29" s="3">
        <v>26103</v>
      </c>
      <c r="C29" s="3" t="s">
        <v>250</v>
      </c>
      <c r="D29" s="15">
        <v>1650.1</v>
      </c>
    </row>
    <row r="30" spans="1:4" x14ac:dyDescent="0.25">
      <c r="A30" s="6">
        <v>19</v>
      </c>
      <c r="B30" s="3">
        <v>37501</v>
      </c>
      <c r="C30" s="3" t="s">
        <v>251</v>
      </c>
      <c r="D30" s="16">
        <v>790</v>
      </c>
    </row>
    <row r="31" spans="1:4" x14ac:dyDescent="0.25">
      <c r="A31" s="30">
        <v>20</v>
      </c>
      <c r="B31" s="3">
        <v>37501</v>
      </c>
      <c r="C31" s="3" t="s">
        <v>251</v>
      </c>
      <c r="D31" s="16">
        <v>688</v>
      </c>
    </row>
    <row r="32" spans="1:4" x14ac:dyDescent="0.25">
      <c r="A32" s="30">
        <v>21</v>
      </c>
      <c r="B32" s="3">
        <v>37501</v>
      </c>
      <c r="C32" s="3" t="s">
        <v>251</v>
      </c>
      <c r="D32" s="16">
        <v>688</v>
      </c>
    </row>
    <row r="33" spans="1:4" x14ac:dyDescent="0.25">
      <c r="A33" s="6">
        <v>22</v>
      </c>
      <c r="B33" s="3">
        <v>37501</v>
      </c>
      <c r="C33" s="3" t="s">
        <v>251</v>
      </c>
      <c r="D33" s="16">
        <f>790+554</f>
        <v>1344</v>
      </c>
    </row>
    <row r="34" spans="1:4" x14ac:dyDescent="0.25">
      <c r="A34" s="6">
        <v>22</v>
      </c>
      <c r="B34" s="3">
        <v>26103</v>
      </c>
      <c r="C34" s="3" t="s">
        <v>250</v>
      </c>
      <c r="D34" s="16">
        <v>721.37</v>
      </c>
    </row>
    <row r="35" spans="1:4" x14ac:dyDescent="0.25">
      <c r="A35" s="6">
        <v>23</v>
      </c>
      <c r="B35" s="3">
        <v>37501</v>
      </c>
      <c r="C35" s="3" t="s">
        <v>251</v>
      </c>
      <c r="D35" s="16">
        <f>780+554</f>
        <v>1334</v>
      </c>
    </row>
    <row r="36" spans="1:4" x14ac:dyDescent="0.25">
      <c r="A36" s="6">
        <v>23</v>
      </c>
      <c r="B36" s="3">
        <v>26103</v>
      </c>
      <c r="C36" s="3" t="s">
        <v>250</v>
      </c>
      <c r="D36" s="16">
        <v>883.28</v>
      </c>
    </row>
    <row r="37" spans="1:4" x14ac:dyDescent="0.25">
      <c r="A37" s="6">
        <v>24</v>
      </c>
      <c r="B37" s="3">
        <v>37501</v>
      </c>
      <c r="C37" s="3" t="s">
        <v>251</v>
      </c>
      <c r="D37" s="16">
        <v>640</v>
      </c>
    </row>
    <row r="38" spans="1:4" x14ac:dyDescent="0.25">
      <c r="A38" s="6">
        <v>25</v>
      </c>
      <c r="B38" s="3">
        <v>37501</v>
      </c>
      <c r="C38" s="3" t="s">
        <v>251</v>
      </c>
      <c r="D38" s="16">
        <v>790</v>
      </c>
    </row>
    <row r="39" spans="1:4" x14ac:dyDescent="0.25">
      <c r="A39" s="6">
        <v>26</v>
      </c>
      <c r="B39" s="3">
        <v>37501</v>
      </c>
      <c r="C39" s="3" t="s">
        <v>251</v>
      </c>
      <c r="D39" s="16">
        <v>640</v>
      </c>
    </row>
    <row r="40" spans="1:4" x14ac:dyDescent="0.25">
      <c r="A40" s="6">
        <v>27</v>
      </c>
      <c r="B40" s="3">
        <v>37501</v>
      </c>
      <c r="C40" s="3" t="s">
        <v>251</v>
      </c>
      <c r="D40" s="16">
        <f>785+242</f>
        <v>1027</v>
      </c>
    </row>
    <row r="41" spans="1:4" x14ac:dyDescent="0.25">
      <c r="A41" s="6">
        <v>27</v>
      </c>
      <c r="B41" s="3">
        <v>26103</v>
      </c>
      <c r="C41" s="3" t="s">
        <v>250</v>
      </c>
      <c r="D41" s="16">
        <v>703.05</v>
      </c>
    </row>
    <row r="42" spans="1:4" x14ac:dyDescent="0.25">
      <c r="A42" s="30">
        <v>28</v>
      </c>
      <c r="B42" s="3">
        <v>37501</v>
      </c>
      <c r="C42" s="3" t="s">
        <v>251</v>
      </c>
      <c r="D42" s="16">
        <v>688</v>
      </c>
    </row>
    <row r="43" spans="1:4" x14ac:dyDescent="0.25">
      <c r="A43" s="6">
        <v>29</v>
      </c>
      <c r="B43" s="3">
        <v>37501</v>
      </c>
      <c r="C43" s="3" t="s">
        <v>251</v>
      </c>
      <c r="D43" s="16">
        <f>952+1677</f>
        <v>2629</v>
      </c>
    </row>
    <row r="44" spans="1:4" x14ac:dyDescent="0.25">
      <c r="A44" s="6">
        <v>29</v>
      </c>
      <c r="B44" s="3">
        <v>26103</v>
      </c>
      <c r="C44" s="3" t="s">
        <v>250</v>
      </c>
      <c r="D44" s="16">
        <v>4809.21</v>
      </c>
    </row>
    <row r="45" spans="1:4" x14ac:dyDescent="0.25">
      <c r="A45" s="6">
        <v>30</v>
      </c>
      <c r="B45" s="3">
        <v>37501</v>
      </c>
      <c r="C45" s="3" t="s">
        <v>251</v>
      </c>
      <c r="D45" s="16">
        <f>479+242</f>
        <v>721</v>
      </c>
    </row>
    <row r="46" spans="1:4" x14ac:dyDescent="0.25">
      <c r="A46" s="6">
        <v>30</v>
      </c>
      <c r="B46" s="3">
        <v>26103</v>
      </c>
      <c r="C46" s="3" t="s">
        <v>250</v>
      </c>
      <c r="D46" s="16">
        <v>1000</v>
      </c>
    </row>
    <row r="47" spans="1:4" x14ac:dyDescent="0.25">
      <c r="A47" s="6">
        <v>31</v>
      </c>
      <c r="B47" s="3">
        <v>37501</v>
      </c>
      <c r="C47" s="3" t="s">
        <v>251</v>
      </c>
      <c r="D47" s="16">
        <v>640</v>
      </c>
    </row>
    <row r="48" spans="1:4" x14ac:dyDescent="0.25">
      <c r="A48" s="6">
        <v>32</v>
      </c>
      <c r="B48" s="3">
        <v>37501</v>
      </c>
      <c r="C48" s="3" t="s">
        <v>251</v>
      </c>
      <c r="D48" s="16">
        <v>2377</v>
      </c>
    </row>
    <row r="49" spans="1:4" x14ac:dyDescent="0.25">
      <c r="A49" s="6">
        <v>33</v>
      </c>
      <c r="B49" s="3">
        <v>37501</v>
      </c>
      <c r="C49" s="3" t="s">
        <v>251</v>
      </c>
      <c r="D49" s="16">
        <f>1263.5+800</f>
        <v>2063.5</v>
      </c>
    </row>
    <row r="50" spans="1:4" x14ac:dyDescent="0.25">
      <c r="A50" s="6">
        <v>33</v>
      </c>
      <c r="B50" s="3">
        <v>26103</v>
      </c>
      <c r="C50" s="3" t="s">
        <v>250</v>
      </c>
      <c r="D50" s="16">
        <v>849.99</v>
      </c>
    </row>
    <row r="51" spans="1:4" x14ac:dyDescent="0.25">
      <c r="A51" s="6">
        <v>34</v>
      </c>
      <c r="B51" s="3">
        <v>37501</v>
      </c>
      <c r="C51" s="3" t="s">
        <v>251</v>
      </c>
      <c r="D51" s="16">
        <f>1509.01</f>
        <v>1509.01</v>
      </c>
    </row>
    <row r="52" spans="1:4" x14ac:dyDescent="0.25">
      <c r="A52" s="6">
        <v>35</v>
      </c>
      <c r="B52" s="3">
        <v>37501</v>
      </c>
      <c r="C52" s="3" t="s">
        <v>251</v>
      </c>
      <c r="D52" s="16">
        <v>1938</v>
      </c>
    </row>
    <row r="53" spans="1:4" x14ac:dyDescent="0.25">
      <c r="A53" s="6">
        <v>36</v>
      </c>
      <c r="B53" s="3">
        <v>37501</v>
      </c>
      <c r="C53" s="3" t="s">
        <v>251</v>
      </c>
      <c r="D53" s="16">
        <v>1703.2</v>
      </c>
    </row>
    <row r="54" spans="1:4" x14ac:dyDescent="0.25">
      <c r="A54" s="6">
        <v>37</v>
      </c>
      <c r="B54" s="3">
        <v>37501</v>
      </c>
      <c r="C54" s="3" t="s">
        <v>251</v>
      </c>
      <c r="D54" s="16">
        <v>0</v>
      </c>
    </row>
    <row r="55" spans="1:4" x14ac:dyDescent="0.25">
      <c r="A55" s="6">
        <v>38</v>
      </c>
      <c r="B55" s="3">
        <v>37501</v>
      </c>
      <c r="C55" s="3" t="s">
        <v>251</v>
      </c>
      <c r="D55" s="16">
        <v>2381</v>
      </c>
    </row>
    <row r="56" spans="1:4" x14ac:dyDescent="0.25">
      <c r="A56" s="6">
        <v>39</v>
      </c>
      <c r="B56" s="3">
        <v>37501</v>
      </c>
      <c r="C56" s="3" t="s">
        <v>251</v>
      </c>
      <c r="D56" s="16">
        <v>0</v>
      </c>
    </row>
    <row r="57" spans="1:4" x14ac:dyDescent="0.25">
      <c r="A57" s="6">
        <v>40</v>
      </c>
      <c r="B57" s="3">
        <v>37501</v>
      </c>
      <c r="C57" s="3" t="s">
        <v>251</v>
      </c>
      <c r="D57" s="16">
        <v>1312</v>
      </c>
    </row>
    <row r="58" spans="1:4" x14ac:dyDescent="0.25">
      <c r="A58" s="6">
        <v>41</v>
      </c>
      <c r="B58" s="3">
        <v>37501</v>
      </c>
      <c r="C58" s="3" t="s">
        <v>251</v>
      </c>
      <c r="D58" s="16">
        <v>2377</v>
      </c>
    </row>
    <row r="59" spans="1:4" x14ac:dyDescent="0.25">
      <c r="A59" s="6">
        <v>42</v>
      </c>
      <c r="B59" s="3">
        <v>37501</v>
      </c>
      <c r="C59" s="3" t="s">
        <v>251</v>
      </c>
      <c r="D59" s="16">
        <v>688</v>
      </c>
    </row>
    <row r="60" spans="1:4" x14ac:dyDescent="0.25">
      <c r="A60" s="6">
        <v>43</v>
      </c>
      <c r="B60" s="3">
        <v>37501</v>
      </c>
      <c r="C60" s="3" t="s">
        <v>251</v>
      </c>
      <c r="D60" s="16">
        <v>790</v>
      </c>
    </row>
    <row r="61" spans="1:4" x14ac:dyDescent="0.25">
      <c r="A61" s="6">
        <v>44</v>
      </c>
      <c r="B61" s="3">
        <v>37501</v>
      </c>
      <c r="C61" s="3" t="s">
        <v>251</v>
      </c>
      <c r="D61" s="16">
        <v>600</v>
      </c>
    </row>
    <row r="62" spans="1:4" x14ac:dyDescent="0.25">
      <c r="A62" s="6">
        <v>45</v>
      </c>
      <c r="B62" s="3">
        <v>37501</v>
      </c>
      <c r="C62" s="3" t="s">
        <v>251</v>
      </c>
      <c r="D62" s="16">
        <f>600+326</f>
        <v>926</v>
      </c>
    </row>
    <row r="63" spans="1:4" x14ac:dyDescent="0.25">
      <c r="A63" s="6">
        <v>45</v>
      </c>
      <c r="B63" s="3">
        <v>26103</v>
      </c>
      <c r="C63" s="3" t="s">
        <v>250</v>
      </c>
      <c r="D63" s="16">
        <v>579.77</v>
      </c>
    </row>
    <row r="64" spans="1:4" x14ac:dyDescent="0.25">
      <c r="A64" s="6">
        <v>46</v>
      </c>
      <c r="B64" s="3">
        <v>37501</v>
      </c>
      <c r="C64" s="3" t="s">
        <v>251</v>
      </c>
      <c r="D64" s="16">
        <v>327.5</v>
      </c>
    </row>
    <row r="65" spans="1:4" x14ac:dyDescent="0.25">
      <c r="A65" s="6">
        <v>47</v>
      </c>
      <c r="B65" s="3">
        <v>26103</v>
      </c>
      <c r="C65" s="3" t="s">
        <v>250</v>
      </c>
      <c r="D65" s="16">
        <v>1190.6099999999999</v>
      </c>
    </row>
    <row r="66" spans="1:4" x14ac:dyDescent="0.25">
      <c r="A66" s="6">
        <v>47</v>
      </c>
      <c r="B66" s="3">
        <v>37501</v>
      </c>
      <c r="C66" s="3" t="s">
        <v>251</v>
      </c>
      <c r="D66" s="16">
        <v>605</v>
      </c>
    </row>
    <row r="67" spans="1:4" x14ac:dyDescent="0.25">
      <c r="A67" s="6">
        <v>48</v>
      </c>
      <c r="B67" s="3">
        <v>37501</v>
      </c>
      <c r="C67" s="3" t="s">
        <v>251</v>
      </c>
      <c r="D67" s="16">
        <v>625.5</v>
      </c>
    </row>
    <row r="68" spans="1:4" x14ac:dyDescent="0.25">
      <c r="A68" s="6">
        <v>49</v>
      </c>
      <c r="B68" s="3">
        <v>37501</v>
      </c>
      <c r="C68" s="3" t="s">
        <v>251</v>
      </c>
      <c r="D68" s="16">
        <f>789+528</f>
        <v>1317</v>
      </c>
    </row>
    <row r="69" spans="1:4" x14ac:dyDescent="0.25">
      <c r="A69" s="6">
        <v>49</v>
      </c>
      <c r="B69" s="3">
        <v>26103</v>
      </c>
      <c r="C69" s="3" t="s">
        <v>250</v>
      </c>
      <c r="D69" s="16">
        <v>1400</v>
      </c>
    </row>
    <row r="70" spans="1:4" x14ac:dyDescent="0.25">
      <c r="A70" s="6">
        <v>50</v>
      </c>
      <c r="B70" s="3">
        <v>37501</v>
      </c>
      <c r="C70" s="3" t="s">
        <v>251</v>
      </c>
      <c r="D70" s="16">
        <f>790+242</f>
        <v>1032</v>
      </c>
    </row>
    <row r="71" spans="1:4" x14ac:dyDescent="0.25">
      <c r="A71" s="6">
        <v>50</v>
      </c>
      <c r="B71" s="3">
        <v>26103</v>
      </c>
      <c r="C71" s="3" t="s">
        <v>250</v>
      </c>
      <c r="D71" s="16">
        <v>1300.01</v>
      </c>
    </row>
    <row r="72" spans="1:4" x14ac:dyDescent="0.25">
      <c r="A72" s="6">
        <v>51</v>
      </c>
      <c r="B72" s="3">
        <v>37501</v>
      </c>
      <c r="C72" s="3" t="s">
        <v>251</v>
      </c>
      <c r="D72" s="16">
        <f>1412.01+1500</f>
        <v>2912.01</v>
      </c>
    </row>
    <row r="73" spans="1:4" x14ac:dyDescent="0.25">
      <c r="A73" s="6">
        <v>51</v>
      </c>
      <c r="B73" s="3">
        <v>37201</v>
      </c>
      <c r="C73" s="3" t="s">
        <v>254</v>
      </c>
      <c r="D73" s="16">
        <f>1366.48</f>
        <v>1366.48</v>
      </c>
    </row>
    <row r="74" spans="1:4" x14ac:dyDescent="0.25">
      <c r="A74" s="6">
        <v>52</v>
      </c>
      <c r="B74" s="3">
        <v>37501</v>
      </c>
      <c r="C74" s="3" t="s">
        <v>251</v>
      </c>
      <c r="D74" s="16">
        <f>1500+855</f>
        <v>2355</v>
      </c>
    </row>
    <row r="75" spans="1:4" x14ac:dyDescent="0.25">
      <c r="A75" s="6">
        <v>52</v>
      </c>
      <c r="B75" s="3">
        <v>37201</v>
      </c>
      <c r="C75" s="3" t="s">
        <v>254</v>
      </c>
      <c r="D75" s="16">
        <v>1000.69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3"/>
  <sheetViews>
    <sheetView topLeftCell="A35" zoomScale="77" zoomScaleNormal="77" workbookViewId="0">
      <selection activeCell="A44" sqref="A44:XFD1048576"/>
    </sheetView>
  </sheetViews>
  <sheetFormatPr baseColWidth="10" defaultColWidth="8.7109375" defaultRowHeight="15" x14ac:dyDescent="0.25"/>
  <cols>
    <col min="1" max="1" width="3.42578125" bestFit="1" customWidth="1"/>
    <col min="2" max="2" width="59.1406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3">
        <v>1</v>
      </c>
      <c r="B4" s="34" t="s">
        <v>264</v>
      </c>
    </row>
    <row r="5" spans="1:2" ht="30" x14ac:dyDescent="0.25">
      <c r="A5" s="3">
        <v>2</v>
      </c>
      <c r="B5" s="34" t="s">
        <v>265</v>
      </c>
    </row>
    <row r="6" spans="1:2" ht="30" x14ac:dyDescent="0.25">
      <c r="A6" s="3">
        <v>3</v>
      </c>
      <c r="B6" s="34" t="s">
        <v>266</v>
      </c>
    </row>
    <row r="7" spans="1:2" ht="30" x14ac:dyDescent="0.25">
      <c r="A7" s="3">
        <v>4</v>
      </c>
      <c r="B7" s="34" t="s">
        <v>267</v>
      </c>
    </row>
    <row r="8" spans="1:2" ht="30" x14ac:dyDescent="0.25">
      <c r="A8" s="3">
        <v>5</v>
      </c>
      <c r="B8" s="34" t="s">
        <v>303</v>
      </c>
    </row>
    <row r="9" spans="1:2" ht="30" x14ac:dyDescent="0.25">
      <c r="A9" s="3">
        <v>6</v>
      </c>
      <c r="B9" s="34" t="s">
        <v>268</v>
      </c>
    </row>
    <row r="10" spans="1:2" ht="30" x14ac:dyDescent="0.25">
      <c r="A10" s="3">
        <v>7</v>
      </c>
      <c r="B10" s="34" t="s">
        <v>269</v>
      </c>
    </row>
    <row r="11" spans="1:2" ht="30" x14ac:dyDescent="0.25">
      <c r="A11" s="3">
        <v>8</v>
      </c>
      <c r="B11" s="34" t="s">
        <v>270</v>
      </c>
    </row>
    <row r="12" spans="1:2" ht="30" x14ac:dyDescent="0.25">
      <c r="A12" s="3">
        <v>9</v>
      </c>
      <c r="B12" s="34" t="s">
        <v>271</v>
      </c>
    </row>
    <row r="13" spans="1:2" ht="30" x14ac:dyDescent="0.25">
      <c r="A13" s="3">
        <v>10</v>
      </c>
      <c r="B13" s="34" t="s">
        <v>272</v>
      </c>
    </row>
    <row r="14" spans="1:2" ht="30" x14ac:dyDescent="0.25">
      <c r="A14" s="3">
        <v>11</v>
      </c>
      <c r="B14" s="34" t="s">
        <v>273</v>
      </c>
    </row>
    <row r="15" spans="1:2" ht="30" x14ac:dyDescent="0.25">
      <c r="A15" s="3">
        <v>12</v>
      </c>
      <c r="B15" s="34" t="s">
        <v>274</v>
      </c>
    </row>
    <row r="16" spans="1:2" ht="30" x14ac:dyDescent="0.25">
      <c r="A16" s="3">
        <v>13</v>
      </c>
      <c r="B16" s="34" t="s">
        <v>275</v>
      </c>
    </row>
    <row r="17" spans="1:2" ht="30" x14ac:dyDescent="0.25">
      <c r="A17" s="3">
        <v>14</v>
      </c>
      <c r="B17" s="34" t="s">
        <v>276</v>
      </c>
    </row>
    <row r="18" spans="1:2" ht="30" x14ac:dyDescent="0.25">
      <c r="A18" s="3">
        <v>15</v>
      </c>
      <c r="B18" s="34" t="s">
        <v>277</v>
      </c>
    </row>
    <row r="19" spans="1:2" ht="30" x14ac:dyDescent="0.25">
      <c r="A19" s="3">
        <v>16</v>
      </c>
      <c r="B19" s="34" t="s">
        <v>278</v>
      </c>
    </row>
    <row r="20" spans="1:2" ht="30" x14ac:dyDescent="0.25">
      <c r="A20" s="3">
        <v>17</v>
      </c>
      <c r="B20" s="34" t="s">
        <v>279</v>
      </c>
    </row>
    <row r="21" spans="1:2" ht="30" x14ac:dyDescent="0.25">
      <c r="A21" s="3">
        <v>18</v>
      </c>
      <c r="B21" s="34" t="s">
        <v>280</v>
      </c>
    </row>
    <row r="22" spans="1:2" ht="30" x14ac:dyDescent="0.25">
      <c r="A22" s="3">
        <v>19</v>
      </c>
      <c r="B22" s="34" t="s">
        <v>281</v>
      </c>
    </row>
    <row r="23" spans="1:2" ht="30" x14ac:dyDescent="0.25">
      <c r="A23" s="3">
        <v>20</v>
      </c>
      <c r="B23" s="34" t="s">
        <v>282</v>
      </c>
    </row>
    <row r="24" spans="1:2" ht="30" x14ac:dyDescent="0.25">
      <c r="A24" s="3">
        <v>21</v>
      </c>
      <c r="B24" s="34" t="s">
        <v>283</v>
      </c>
    </row>
    <row r="25" spans="1:2" ht="30" x14ac:dyDescent="0.25">
      <c r="A25" s="3">
        <v>22</v>
      </c>
      <c r="B25" s="34" t="s">
        <v>284</v>
      </c>
    </row>
    <row r="26" spans="1:2" ht="30" x14ac:dyDescent="0.25">
      <c r="A26" s="3">
        <v>23</v>
      </c>
      <c r="B26" s="34" t="s">
        <v>285</v>
      </c>
    </row>
    <row r="27" spans="1:2" ht="30" x14ac:dyDescent="0.25">
      <c r="A27" s="3">
        <v>24</v>
      </c>
      <c r="B27" s="34" t="s">
        <v>286</v>
      </c>
    </row>
    <row r="28" spans="1:2" ht="30" x14ac:dyDescent="0.25">
      <c r="A28" s="3">
        <v>25</v>
      </c>
      <c r="B28" s="34" t="s">
        <v>287</v>
      </c>
    </row>
    <row r="29" spans="1:2" ht="30" x14ac:dyDescent="0.25">
      <c r="A29" s="3">
        <v>26</v>
      </c>
      <c r="B29" s="34" t="s">
        <v>288</v>
      </c>
    </row>
    <row r="30" spans="1:2" ht="30" x14ac:dyDescent="0.25">
      <c r="A30" s="3">
        <v>27</v>
      </c>
      <c r="B30" s="34" t="s">
        <v>289</v>
      </c>
    </row>
    <row r="31" spans="1:2" ht="30" x14ac:dyDescent="0.25">
      <c r="A31" s="3">
        <v>28</v>
      </c>
      <c r="B31" s="34" t="s">
        <v>290</v>
      </c>
    </row>
    <row r="32" spans="1:2" ht="30" x14ac:dyDescent="0.25">
      <c r="A32" s="3">
        <v>29</v>
      </c>
      <c r="B32" s="34" t="s">
        <v>291</v>
      </c>
    </row>
    <row r="33" spans="1:2" ht="30" x14ac:dyDescent="0.25">
      <c r="A33" s="3">
        <v>30</v>
      </c>
      <c r="B33" s="34" t="s">
        <v>292</v>
      </c>
    </row>
    <row r="34" spans="1:2" ht="30" x14ac:dyDescent="0.25">
      <c r="A34" s="3">
        <v>31</v>
      </c>
      <c r="B34" s="34" t="s">
        <v>293</v>
      </c>
    </row>
    <row r="35" spans="1:2" ht="30" x14ac:dyDescent="0.25">
      <c r="A35" s="3">
        <v>32</v>
      </c>
      <c r="B35" s="34" t="s">
        <v>294</v>
      </c>
    </row>
    <row r="36" spans="1:2" ht="30" x14ac:dyDescent="0.25">
      <c r="A36" s="3">
        <v>33</v>
      </c>
      <c r="B36" s="34" t="s">
        <v>295</v>
      </c>
    </row>
    <row r="37" spans="1:2" ht="30" x14ac:dyDescent="0.25">
      <c r="A37" s="3">
        <v>34</v>
      </c>
      <c r="B37" s="34" t="s">
        <v>296</v>
      </c>
    </row>
    <row r="38" spans="1:2" ht="30" x14ac:dyDescent="0.25">
      <c r="A38" s="3">
        <v>35</v>
      </c>
      <c r="B38" s="34" t="s">
        <v>297</v>
      </c>
    </row>
    <row r="39" spans="1:2" ht="30" x14ac:dyDescent="0.25">
      <c r="A39" s="3">
        <v>36</v>
      </c>
      <c r="B39" s="34" t="s">
        <v>298</v>
      </c>
    </row>
    <row r="40" spans="1:2" ht="30" x14ac:dyDescent="0.25">
      <c r="A40" s="3">
        <v>37</v>
      </c>
      <c r="B40" s="34" t="s">
        <v>299</v>
      </c>
    </row>
    <row r="41" spans="1:2" ht="30" x14ac:dyDescent="0.25">
      <c r="A41" s="3">
        <v>38</v>
      </c>
      <c r="B41" s="34" t="s">
        <v>300</v>
      </c>
    </row>
    <row r="42" spans="1:2" ht="30" x14ac:dyDescent="0.25">
      <c r="A42" s="3">
        <v>39</v>
      </c>
      <c r="B42" s="34" t="s">
        <v>301</v>
      </c>
    </row>
    <row r="43" spans="1:2" ht="30" x14ac:dyDescent="0.25">
      <c r="A43" s="3">
        <v>40</v>
      </c>
      <c r="B43" s="34" t="s">
        <v>302</v>
      </c>
    </row>
  </sheetData>
  <hyperlinks>
    <hyperlink ref="B7" r:id="rId1" xr:uid="{A9BC5307-A0B1-4C0D-9ECF-47D5840322C4}"/>
    <hyperlink ref="B4" r:id="rId2" xr:uid="{9AA53C80-6E5A-48E8-9D22-99D12BEA481C}"/>
    <hyperlink ref="B5" r:id="rId3" xr:uid="{50501A7F-FB41-4EF0-9C9B-CBD61EAC0208}"/>
    <hyperlink ref="B6" r:id="rId4" xr:uid="{B259ACCB-1FA9-49DD-ADA4-866710FB0ADF}"/>
    <hyperlink ref="B9" r:id="rId5" xr:uid="{EE229E85-D6D2-4F4F-8B28-C2E2A45FF011}"/>
    <hyperlink ref="B10" r:id="rId6" xr:uid="{E353D65F-E441-4CAF-B80C-02C670700EDF}"/>
    <hyperlink ref="B13" r:id="rId7" xr:uid="{FB7939A8-CBC1-4E0B-AF6C-F0EDFA8C7F11}"/>
    <hyperlink ref="B19" r:id="rId8" xr:uid="{BCBD4848-9304-4919-8B26-FDB69423E5AF}"/>
    <hyperlink ref="B20" r:id="rId9" xr:uid="{BF43D607-CB99-4160-A1DF-F428ADA9FBDF}"/>
    <hyperlink ref="B21" r:id="rId10" xr:uid="{172D3193-5BAC-44E0-8F7D-F20510E6D1AB}"/>
    <hyperlink ref="B22" r:id="rId11" xr:uid="{3C1198F6-3F7E-47F8-A27F-1A03E721B043}"/>
    <hyperlink ref="B23" r:id="rId12" xr:uid="{A70D1C05-232B-454A-B5DC-6A7CEBAAB0E1}"/>
    <hyperlink ref="B24" r:id="rId13" xr:uid="{89AE7D79-E42B-46B4-9AB3-9540E776502C}"/>
    <hyperlink ref="B25" r:id="rId14" xr:uid="{1E0657F7-3EA2-48C2-AD47-D3D3127B7CA2}"/>
    <hyperlink ref="B26" r:id="rId15" xr:uid="{2541EB66-37E5-47BD-B91D-A7EACABD38A3}"/>
    <hyperlink ref="B27" r:id="rId16" xr:uid="{A6924B1E-CD51-470E-B22E-0A334EEEEBEC}"/>
    <hyperlink ref="B28" r:id="rId17" xr:uid="{6FE494CA-A761-4B5C-A420-F9F16F597550}"/>
    <hyperlink ref="B29" r:id="rId18" xr:uid="{D04909B2-023C-4163-9E0B-555DEFBF8603}"/>
    <hyperlink ref="B30" r:id="rId19" xr:uid="{C6C0C0A0-0930-4F27-8EA0-575D0EE256C7}"/>
    <hyperlink ref="B31" r:id="rId20" xr:uid="{97AC1F63-9D61-4993-8CEE-6108E468DEAC}"/>
    <hyperlink ref="B32" r:id="rId21" xr:uid="{755EE081-8EA1-4190-BBF6-9A78E0BEBDA7}"/>
    <hyperlink ref="B33" r:id="rId22" xr:uid="{9CF62EC4-BC91-49AE-B93A-EDF3C34FB5C5}"/>
    <hyperlink ref="B34" r:id="rId23" xr:uid="{7923A63C-368A-4A64-AAF9-46B2D804FC1E}"/>
    <hyperlink ref="B35" r:id="rId24" xr:uid="{50CADA2F-8EE2-4A80-8067-E8FF5970527D}"/>
    <hyperlink ref="B36" r:id="rId25" xr:uid="{DFB2DA28-C10F-4C6E-A4EA-E7C8BA325B01}"/>
    <hyperlink ref="B37" r:id="rId26" xr:uid="{AB6133F0-6915-448D-9265-7E75F99E139B}"/>
    <hyperlink ref="B38" r:id="rId27" xr:uid="{961B5171-F43A-42F8-9A01-F2EB933933C4}"/>
    <hyperlink ref="B39" r:id="rId28" xr:uid="{B47D2D5F-36FD-453F-8446-E46ED6E6C240}"/>
    <hyperlink ref="B40" r:id="rId29" xr:uid="{32ABD5B9-9D4B-491B-8DF4-8CD957D17295}"/>
    <hyperlink ref="B41" r:id="rId30" xr:uid="{4798D6E9-140E-479C-B28F-B11FE40E9002}"/>
    <hyperlink ref="B42" r:id="rId31" xr:uid="{786BE43E-034C-4761-9950-0F83C1C17014}"/>
    <hyperlink ref="B43" r:id="rId32" xr:uid="{97D54D02-C199-4552-890C-B87D45E8971C}"/>
    <hyperlink ref="B8" r:id="rId33" xr:uid="{1590500B-CE4A-489A-88E2-7394660E97C1}"/>
    <hyperlink ref="B11" r:id="rId34" xr:uid="{24BCCA90-CB9D-466B-8531-7ACEA50210C8}"/>
    <hyperlink ref="B12" r:id="rId35" xr:uid="{722F1030-5AFD-4AAC-936A-DBE5CC1A3A6C}"/>
    <hyperlink ref="B14" r:id="rId36" xr:uid="{4A6FBB81-71DD-43B6-9597-84621F2B0301}"/>
    <hyperlink ref="B15" r:id="rId37" xr:uid="{29C66A08-3B91-40A1-AF06-199C3FE8F9C3}"/>
    <hyperlink ref="B16" r:id="rId38" xr:uid="{D45D9D8B-B593-4F77-AC8A-D0511E3FC2AF}"/>
    <hyperlink ref="B17" r:id="rId39" xr:uid="{4DFC903A-87DA-4A6B-B04C-D756BDAB81E5}"/>
  </hyperlinks>
  <pageMargins left="0.7" right="0.7" top="0.75" bottom="0.75" header="0.3" footer="0.3"/>
  <pageSetup paperSize="9" orientation="portrait" horizontalDpi="4294967295" verticalDpi="4294967295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2025-07-18T20:04:24Z</cp:lastPrinted>
  <dcterms:created xsi:type="dcterms:W3CDTF">2024-03-15T17:19:17Z</dcterms:created>
  <dcterms:modified xsi:type="dcterms:W3CDTF">2025-08-04T22:57:57Z</dcterms:modified>
</cp:coreProperties>
</file>